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firstSheet="7" activeTab="7"/>
  </bookViews>
  <sheets>
    <sheet name="OPĆI DIO" sheetId="1" r:id="rId1"/>
    <sheet name="PLAN PRIHODA" sheetId="2" r:id="rId2"/>
    <sheet name="PLAN RASHODA I IZDATAKA" sheetId="3" r:id="rId3"/>
    <sheet name="Izvršenje-Reb. 22.4.2015" sheetId="4" r:id="rId4"/>
    <sheet name="REBALANS 22.4.2015" sheetId="5" r:id="rId5"/>
    <sheet name="OPĆI DIO 22.4.2015" sheetId="6" r:id="rId6"/>
    <sheet name="RB II SKRAĆENI+IZVR." sheetId="7" r:id="rId7"/>
    <sheet name="OPĆI DIO REB .31.12." sheetId="8" r:id="rId8"/>
    <sheet name="PLAN PRIHODA 31.12." sheetId="9" r:id="rId9"/>
    <sheet name="REB 2. SKR.31.12.2017." sheetId="10" r:id="rId10"/>
  </sheets>
  <definedNames>
    <definedName name="_xlnm.Print_Titles" localSheetId="1">'PLAN PRIHODA'!$1:$1</definedName>
    <definedName name="_xlnm.Print_Titles" localSheetId="2">'PLAN RASHODA I IZDATAKA'!$1:$2</definedName>
    <definedName name="_xlnm.Print_Titles" localSheetId="6">'RB II SKRAĆENI+IZVR.'!$2:$3</definedName>
    <definedName name="_xlnm.Print_Area" localSheetId="0">'OPĆI DIO'!$A$1:$H$23</definedName>
    <definedName name="_xlnm.Print_Area" localSheetId="1">'PLAN PRIHODA'!$A$1:$I$40</definedName>
  </definedNames>
  <calcPr fullCalcOnLoad="1"/>
</workbook>
</file>

<file path=xl/sharedStrings.xml><?xml version="1.0" encoding="utf-8"?>
<sst xmlns="http://schemas.openxmlformats.org/spreadsheetml/2006/main" count="1275" uniqueCount="259">
  <si>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</si>
  <si>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</si>
  <si>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</si>
  <si>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</si>
  <si>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</si>
  <si>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</si>
  <si>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</si>
  <si>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</si>
  <si>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</si>
  <si>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</si>
  <si>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</si>
  <si>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</si>
  <si>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</si>
  <si>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</si>
  <si>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</si>
  <si>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</si>
  <si>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</si>
  <si>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</si>
  <si>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</si>
  <si>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</si>
  <si>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</si>
  <si>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</si>
  <si>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</si>
  <si>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</si>
  <si>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</si>
  <si>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</si>
  <si>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</si>
  <si>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</si>
  <si>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</si>
  <si>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</si>
  <si>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</si>
  <si>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</si>
  <si>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</si>
  <si>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</si>
  <si>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</si>
  <si>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</si>
  <si>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</si>
  <si>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</si>
  <si>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</si>
  <si>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</si>
  <si>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</si>
  <si>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</si>
  <si>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</si>
  <si>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</si>
  <si>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</si>
  <si>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</si>
  <si>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</si>
  <si>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</si>
  <si>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</si>
  <si>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</si>
  <si>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</si>
  <si>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</si>
  <si>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</si>
  <si>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</si>
  <si>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</si>
  <si>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</si>
  <si>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</si>
  <si>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</si>
  <si>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</si>
  <si>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</si>
  <si>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</si>
  <si>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</si>
  <si>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</si>
  <si>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 xml:space="preserve">Opći prihodi i primici
Državni proračun 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</si>
  <si>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</si>
  <si>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</si>
  <si>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</si>
  <si>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</si>
  <si>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</si>
  <si>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</si>
  <si>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</si>
  <si>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</si>
  <si>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</si>
  <si>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</si>
  <si>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</si>
  <si>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</si>
  <si>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</si>
  <si>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</si>
  <si>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</si>
  <si>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</si>
  <si>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</si>
  <si>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</si>
  <si>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Financiranje materijalnih troškova</t>
  </si>
  <si>
    <t>Školska kuhinja</t>
  </si>
  <si>
    <t>Naknade građanima i kućanst.</t>
  </si>
  <si>
    <t>UKUPNO:</t>
  </si>
  <si>
    <t>Naknada za prijevoz,rad na terenu</t>
  </si>
  <si>
    <t>Program 1002 Plaće zaposlenika</t>
  </si>
  <si>
    <t>Aktivnost A100001 Administrativno,tehničko i stručno osoblje</t>
  </si>
  <si>
    <t>A 100001</t>
  </si>
  <si>
    <t>PRIJEDLOG PLANA ZA 2015.</t>
  </si>
  <si>
    <t>PROJEKCIJA PLANA ZA 2017.</t>
  </si>
  <si>
    <t>Aktivnost A100001 Rashodi poslovanja</t>
  </si>
  <si>
    <t>A 100002</t>
  </si>
  <si>
    <t>A 100003</t>
  </si>
  <si>
    <t>Školsko sportsko društvo "Mladost"</t>
  </si>
  <si>
    <t>Program 1001 Pojačani standard u školstvu</t>
  </si>
  <si>
    <t>Tekući projekt T100002 Županijska stručna vijeća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</si>
  <si>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</si>
  <si>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</si>
  <si>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</si>
  <si>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</si>
  <si>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</si>
  <si>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</si>
  <si>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</si>
  <si>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Premije osiguranja-učenici</t>
  </si>
  <si>
    <t>Članarine</t>
  </si>
  <si>
    <t>Pristojbe i naknade (sud.jav.biljež.i dr.)</t>
  </si>
  <si>
    <t>Naknade građ.i kućanst.u naravi-pr.učen.</t>
  </si>
  <si>
    <t>Uredski materijal i ostali mater. rashodi</t>
  </si>
  <si>
    <t>Prijedlog plana 
za 2015.</t>
  </si>
  <si>
    <t>Projekcija plana
za 2016.</t>
  </si>
  <si>
    <t>Projekcija plana 
za 2017.</t>
  </si>
  <si>
    <t>Administrativno,tehničko i stručno osoblje</t>
  </si>
  <si>
    <t>Županijska stručna vijeća</t>
  </si>
  <si>
    <t>Tekući projekt T100002 Dodatna ulaganja predvidjeli smo u iznosu 3.437.500,00 kn te planiramo da će javnu nabavu provoditi Zagrebačka županija</t>
  </si>
  <si>
    <t>Rashodi za nabavu proizvedene dugotrajne imovine</t>
  </si>
  <si>
    <t>Računala i računalna oprema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</si>
  <si>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</si>
  <si>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</si>
  <si>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</si>
  <si>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</si>
  <si>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</si>
  <si>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</si>
  <si>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</si>
  <si>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Program 1001 Minimalni standard u osnovnom školstvu - materijalni i financijski rashodi</t>
  </si>
  <si>
    <t>Program 1001 Kapitalno ulaganje u osnovno školstvo</t>
  </si>
  <si>
    <t>Kapitalno projekt K100060 PŠ Komin-izrada projektne dokumentacije</t>
  </si>
  <si>
    <t>Građevinski objekti</t>
  </si>
  <si>
    <t>Poslovni objekti</t>
  </si>
  <si>
    <t>Tekući projekt T 100002 Dodatna ulaganja</t>
  </si>
  <si>
    <t>Tekući projekt T100001 Oprema škola</t>
  </si>
  <si>
    <t>Program 1003 Tekuće i investicijsko održavanje u školstvu</t>
  </si>
  <si>
    <t>Usluge tekućeg i investicijskog održavanja</t>
  </si>
  <si>
    <t>T100002</t>
  </si>
  <si>
    <t>Dodatna ulaganja</t>
  </si>
  <si>
    <t>NAPOMENA: Konto 3722 - Naknade građanima i kućanstvima u naravi podrazumijeva vlastiti prijevoz učenika koje plaća županija na račun škole</t>
  </si>
  <si>
    <t>U Svetom Ivanu Zelini, 15.12.2014.</t>
  </si>
  <si>
    <t>Predsjednica školskog odbora</t>
  </si>
  <si>
    <t>Irena Hrženjak</t>
  </si>
  <si>
    <t xml:space="preserve"> FINANCIJSKI PLAN OSNOVNA ŠKOLA DRAGUTINA DOMJANIĆA, Sveti Ivan Zelina 
 ZA 2015. I                                                                                                                                                PROJEKCIJA PLANA ZA  2016. I 2017. GODINU</t>
  </si>
  <si>
    <r>
      <t xml:space="preserve">Opći prihodi i primici
Državni proračun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</si>
  <si>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23.4.2015</t>
    </r>
  </si>
  <si>
    <t>Troškovi sudskih postupaka</t>
  </si>
  <si>
    <t>Zatezne kamate iz poslovnih odnosa</t>
  </si>
  <si>
    <t xml:space="preserve">Vlastiti prihodi
</t>
  </si>
  <si>
    <r>
      <t xml:space="preserve">Vlastiti prihodi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</si>
  <si>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Prihodi za posebne namjene
</t>
    </r>
    <r>
      <rPr>
        <b/>
        <sz val="7"/>
        <color indexed="10"/>
        <rFont val="Arial"/>
        <family val="2"/>
      </rPr>
      <t xml:space="preserve">izvršenje 31.3. </t>
    </r>
    <r>
      <rPr>
        <b/>
        <sz val="7"/>
        <color indexed="8"/>
        <rFont val="Arial"/>
        <family val="2"/>
      </rPr>
      <t xml:space="preserve"> </t>
    </r>
  </si>
  <si>
    <r>
      <t xml:space="preserve">Pomoći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</si>
  <si>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Donacije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</si>
  <si>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Vlastiti prihodi
</t>
    </r>
    <r>
      <rPr>
        <b/>
        <sz val="7"/>
        <color indexed="10"/>
        <rFont val="Arial"/>
        <family val="2"/>
      </rPr>
      <t>REBALANS 23.4.2015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</si>
  <si>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23.4.2015</t>
    </r>
  </si>
  <si>
    <r>
      <t xml:space="preserve">Pomoći
</t>
    </r>
    <r>
      <rPr>
        <b/>
        <sz val="7"/>
        <color indexed="10"/>
        <rFont val="Arial"/>
        <family val="2"/>
      </rPr>
      <t>REBALANS 23.4.2015</t>
    </r>
  </si>
  <si>
    <r>
      <t xml:space="preserve">Donacije
</t>
    </r>
    <r>
      <rPr>
        <b/>
        <sz val="7"/>
        <color indexed="10"/>
        <rFont val="Arial"/>
        <family val="2"/>
      </rPr>
      <t>REBALANS 23.4.2015</t>
    </r>
  </si>
  <si>
    <r>
      <t xml:space="preserve">PRIJEDLOG PLANA ZA 2015.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</si>
  <si>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PRIJEDLOG PLANA ZA 2015.
</t>
    </r>
    <r>
      <rPr>
        <b/>
        <sz val="7"/>
        <color indexed="10"/>
        <rFont val="Arial"/>
        <family val="2"/>
      </rPr>
      <t>REBALANS 23.4.2015</t>
    </r>
  </si>
  <si>
    <t>Zakupnine i najamnine</t>
  </si>
  <si>
    <t>Ugovori o djelu</t>
  </si>
  <si>
    <t>Tekući projekt T100003 Natjecanja</t>
  </si>
  <si>
    <t>T 100003</t>
  </si>
  <si>
    <t>Natjecanja</t>
  </si>
  <si>
    <t>Naknade troškova osobama izvan RO</t>
  </si>
  <si>
    <t>Tekući projekt T100021 Pomoćnici u nastavi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</si>
  <si>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</si>
  <si>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</si>
  <si>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</si>
  <si>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</si>
  <si>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</si>
  <si>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</si>
  <si>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23.4.2015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</si>
  <si>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 xml:space="preserve">izvršenje 31.3.  </t>
    </r>
  </si>
  <si>
    <t>Opći prihodi i primici
županijski proračun</t>
  </si>
  <si>
    <t>U Svetom Ivanu Zelini, 22.04.2015.</t>
  </si>
  <si>
    <t>mr.Gordana Čosić,prof.</t>
  </si>
  <si>
    <t xml:space="preserve">                 Ravnateljica:</t>
  </si>
  <si>
    <t xml:space="preserve">PRIJEDLOG PLANA ZA 2015.
</t>
  </si>
  <si>
    <t xml:space="preserve">Opći prihodi i primici
Državni proračun
</t>
  </si>
  <si>
    <t xml:space="preserve">Opći prihodi i primici
Županijski proračun
</t>
  </si>
  <si>
    <t xml:space="preserve">Prihodi za posebne namjene
</t>
  </si>
  <si>
    <t xml:space="preserve">Pomoći
</t>
  </si>
  <si>
    <t xml:space="preserve">Donacije
</t>
  </si>
  <si>
    <t>Ravnateljica</t>
  </si>
  <si>
    <t xml:space="preserve">PLAN RASHODA I IZDATAKA </t>
  </si>
  <si>
    <t>Aktivnost A100002 Produženi boravak</t>
  </si>
  <si>
    <t>Produženi boravak</t>
  </si>
  <si>
    <t>Reprezentacija</t>
  </si>
  <si>
    <t>T 100004</t>
  </si>
  <si>
    <t>Premije osiguranja</t>
  </si>
  <si>
    <t>Gradske</t>
  </si>
  <si>
    <t>AZOO</t>
  </si>
  <si>
    <t>Predsjednik ŠO:</t>
  </si>
  <si>
    <r>
      <t xml:space="preserve">PRIJEDLOG PLANA ZA 2016.
</t>
    </r>
    <r>
      <rPr>
        <b/>
        <sz val="7"/>
        <color indexed="10"/>
        <rFont val="Arial"/>
        <family val="2"/>
      </rPr>
      <t>REBALANS 2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</si>
  <si>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2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</si>
  <si>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</t>
    </r>
  </si>
  <si>
    <r>
      <t xml:space="preserve">Vlastiti prihodi
</t>
    </r>
    <r>
      <rPr>
        <b/>
        <sz val="7"/>
        <color indexed="10"/>
        <rFont val="Arial"/>
        <family val="2"/>
      </rPr>
      <t>REBALANS 2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</si>
  <si>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</t>
    </r>
  </si>
  <si>
    <r>
      <t xml:space="preserve">Pomoći
</t>
    </r>
    <r>
      <rPr>
        <b/>
        <sz val="8"/>
        <color indexed="10"/>
        <rFont val="Arial"/>
        <family val="2"/>
      </rPr>
      <t>REBALANS 2</t>
    </r>
    <r>
      <rPr>
        <b/>
        <sz val="8"/>
        <color indexed="8"/>
        <rFont val="Arial"/>
        <family val="2"/>
      </rPr>
      <t xml:space="preserve">
</t>
    </r>
  </si>
  <si>
    <r>
      <t xml:space="preserve">Donacije
</t>
    </r>
    <r>
      <rPr>
        <b/>
        <sz val="7"/>
        <color indexed="10"/>
        <rFont val="Arial"/>
        <family val="2"/>
      </rPr>
      <t>REBALANS 2</t>
    </r>
  </si>
  <si>
    <t>Aktivnost A100001 Nastavno i nenastavno osoblje</t>
  </si>
  <si>
    <t>Nastavno i nenastavno osoblje</t>
  </si>
  <si>
    <t>Rashodi poslovanja</t>
  </si>
  <si>
    <t>Tekuće i investicijsko održavanje</t>
  </si>
  <si>
    <t>Materijal za tekuće i investicijsko održ.</t>
  </si>
  <si>
    <t>Rashodi ua usluge</t>
  </si>
  <si>
    <t>Intelektualne i osobne usluge</t>
  </si>
  <si>
    <t>Program 1003 Minimalni standard u osnovnom školstvu - materijalni i financijski rashodi</t>
  </si>
  <si>
    <t>Tekući projekt T100022 Prsten potpore-pomoćnici u nastavi i stručni komunikacijski posrednici za učenike s teškoćama u razvoju</t>
  </si>
  <si>
    <t>Aktivnost A100001 Tekuće i investicijsko održavanje u školstvu</t>
  </si>
  <si>
    <t>A100001</t>
  </si>
  <si>
    <t>Tekuće i investicijsko održavanje u školstvu</t>
  </si>
  <si>
    <t>Program 1003 Školsko sporstko društvo "Mladost"</t>
  </si>
  <si>
    <t>ŠSD "Mladost"</t>
  </si>
  <si>
    <t>Program 1003 Prehrana u školskoj kuhinji</t>
  </si>
  <si>
    <t>OIB:19247339828</t>
  </si>
  <si>
    <t>Instrumenti,uređaji i stojevi</t>
  </si>
  <si>
    <t>Tekući projekt T100030 SUFINANCIRANJE PREHRANE UČENIKA OŠ</t>
  </si>
  <si>
    <t>Izvor 4.S. ZAKLADA"HRVATSKA ZA DJECU"</t>
  </si>
  <si>
    <t>Ostale naknade iz proračuna u novcu</t>
  </si>
  <si>
    <t>naknade građanima i kućanstvima</t>
  </si>
  <si>
    <t>U Svetom Ivanu Zelini, 23.12.2016</t>
  </si>
  <si>
    <r>
      <t xml:space="preserve">IZVRŠENJE 31.12.2016.
</t>
    </r>
    <r>
      <rPr>
        <b/>
        <i/>
        <sz val="8"/>
        <color indexed="10"/>
        <rFont val="Arial"/>
        <family val="2"/>
      </rPr>
      <t>DRŽAVNI PRORAČUN</t>
    </r>
  </si>
  <si>
    <r>
      <t xml:space="preserve">IZVRŠENJE 31.12.2016.
</t>
    </r>
    <r>
      <rPr>
        <b/>
        <i/>
        <sz val="8"/>
        <color indexed="10"/>
        <rFont val="Arial"/>
        <family val="2"/>
      </rPr>
      <t>VLASTITI PRIHODI</t>
    </r>
  </si>
  <si>
    <r>
      <t xml:space="preserve">IZVRŠENJE 31.12.2016.
</t>
    </r>
    <r>
      <rPr>
        <b/>
        <i/>
        <sz val="8"/>
        <color indexed="10"/>
        <rFont val="Arial"/>
        <family val="2"/>
      </rPr>
      <t>POSEBNE NAMJENE</t>
    </r>
  </si>
  <si>
    <r>
      <t xml:space="preserve">IZVRŠENJE 31.12.2016.
</t>
    </r>
    <r>
      <rPr>
        <b/>
        <i/>
        <sz val="8"/>
        <color indexed="10"/>
        <rFont val="Arial"/>
        <family val="2"/>
      </rPr>
      <t>DONACIJE</t>
    </r>
  </si>
  <si>
    <r>
      <t xml:space="preserve">Pomoći
</t>
    </r>
    <r>
      <rPr>
        <b/>
        <sz val="8"/>
        <rFont val="Arial"/>
        <family val="2"/>
      </rPr>
      <t>IZVRŠENJE 31.12.2016.</t>
    </r>
    <r>
      <rPr>
        <b/>
        <sz val="8"/>
        <color indexed="8"/>
        <rFont val="Arial"/>
        <family val="2"/>
      </rPr>
      <t xml:space="preserve">
</t>
    </r>
  </si>
  <si>
    <r>
      <t xml:space="preserve">IZVRŠENJE 31.12.2016.
</t>
    </r>
    <r>
      <rPr>
        <b/>
        <i/>
        <sz val="8"/>
        <color indexed="10"/>
        <rFont val="Arial"/>
        <family val="2"/>
      </rPr>
      <t>ŽUPANIJSKI PRORAČUN</t>
    </r>
  </si>
  <si>
    <r>
      <t>Tekući projekt T100021 Pomoćnici u nastavi-Mladi za mlade,</t>
    </r>
    <r>
      <rPr>
        <i/>
        <sz val="10"/>
        <rFont val="Arial"/>
        <family val="2"/>
      </rPr>
      <t>Pomoć sebi i drugima</t>
    </r>
  </si>
  <si>
    <r>
      <t xml:space="preserve">IZVRŠENJE 31.12.2017.
</t>
    </r>
    <r>
      <rPr>
        <b/>
        <i/>
        <sz val="8"/>
        <color indexed="10"/>
        <rFont val="Arial"/>
        <family val="2"/>
      </rPr>
      <t>UKUPNO</t>
    </r>
  </si>
  <si>
    <t>Namirnice</t>
  </si>
  <si>
    <t>Ukupno prihodi i primici za 2017.</t>
  </si>
  <si>
    <t>Izvor 4 ŠKOLSKA SHEMA Mlijeko i voće</t>
  </si>
  <si>
    <t>Prijedlog plana 
za 2017.</t>
  </si>
  <si>
    <t>Projekcija plana
za 2018.</t>
  </si>
  <si>
    <t>Projekcija plana 
za 2019.</t>
  </si>
  <si>
    <t>Naknade građanima i kućanstvima</t>
  </si>
  <si>
    <t>PROJEKCIJA PLANA ZA 2018.</t>
  </si>
  <si>
    <t>PROJEKCIJA PLANA ZA 2019.</t>
  </si>
  <si>
    <t>Ukupno prihodi i primici za 2018.</t>
  </si>
  <si>
    <t>Ukupno prihodi i primici za 2019.</t>
  </si>
  <si>
    <t>Tekući projekt T100030 ŠKOLSKA SHEMA</t>
  </si>
  <si>
    <t>Ravnatelj¨:</t>
  </si>
  <si>
    <t>OŠ KSAVERA ŠANDORA ĐALSKOG</t>
  </si>
  <si>
    <t>DRAGUTINA STRAŽIMIRA 24</t>
  </si>
  <si>
    <t>10382 DONJA ZELINA</t>
  </si>
  <si>
    <t>OIB:04051229140</t>
  </si>
  <si>
    <t>Naknade i pristojbe</t>
  </si>
  <si>
    <t>Tekući projekt T100003 Natjecanja NOVIGRADSKO PROLJEĆE</t>
  </si>
  <si>
    <t>Program T1000027 Međunarodna suradnja</t>
  </si>
  <si>
    <t>Međunarodna suradnja</t>
  </si>
  <si>
    <t>Branka Dananić, prof.</t>
  </si>
  <si>
    <t>Štefica Antolković</t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</si>
  <si>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
31.12.2017.</t>
    </r>
  </si>
  <si>
    <t>Donja Zelina, 29,12.2017.</t>
  </si>
  <si>
    <r>
      <t xml:space="preserve">PRIJEDLOG PLANA ZA 2017.
</t>
    </r>
    <r>
      <rPr>
        <b/>
        <sz val="7"/>
        <color indexed="10"/>
        <rFont val="Arial"/>
        <family val="2"/>
      </rPr>
      <t>REBALANS 2</t>
    </r>
  </si>
  <si>
    <r>
      <t xml:space="preserve">Vlastiti prihodi
</t>
    </r>
    <r>
      <rPr>
        <b/>
        <sz val="7"/>
        <color indexed="10"/>
        <rFont val="Arial"/>
        <family val="2"/>
      </rPr>
      <t xml:space="preserve">REBALANS 2.
</t>
    </r>
  </si>
  <si>
    <r>
      <t xml:space="preserve">Donacije
</t>
    </r>
    <r>
      <rPr>
        <b/>
        <sz val="7"/>
        <color indexed="10"/>
        <rFont val="Arial"/>
        <family val="2"/>
      </rPr>
      <t xml:space="preserve">
REBALANS 2</t>
    </r>
  </si>
  <si>
    <t>PLAN RASHODA I IZDATAKA  - REBALANS II</t>
  </si>
  <si>
    <t>PLAN PRIHODA I PRIMITAKA - REBALANS 2</t>
  </si>
  <si>
    <t xml:space="preserve"> FINANCIJSKI PLAN OSNOVNA ŠKOLA KSAVERA ŠANDORA ĐALSKOG, DONJA ZELINA 
 ZA 2017. I                                                                                                                                                PROJEKCIJA PLANA ZA  2018. I 2019. GODINU - REBALANS 2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</si>
</sst>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9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MS Sans Serif"/>
      <family val="2"/>
    </font>
    <font>
      <b/>
      <sz val="8"/>
      <color indexed="10"/>
      <name val="Arial"/>
      <family val="2"/>
    </font>
    <font>
      <sz val="9"/>
      <color indexed="8"/>
      <name val="MS Sans Serif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i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7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2" fillId="44" borderId="7" applyNumberFormat="0" applyAlignment="0" applyProtection="0"/>
    <xf numFmtId="0" fontId="73" fillId="44" borderId="8" applyNumberFormat="0" applyAlignment="0" applyProtection="0"/>
    <xf numFmtId="0" fontId="15" fillId="0" borderId="9" applyNumberFormat="0" applyFill="0" applyAlignment="0" applyProtection="0"/>
    <xf numFmtId="0" fontId="74" fillId="4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8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81" fillId="47" borderId="1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4" fillId="0" borderId="18" applyNumberFormat="0" applyFill="0" applyAlignment="0" applyProtection="0"/>
    <xf numFmtId="0" fontId="8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1" xfId="0" applyFont="1" applyBorder="1" applyAlignment="1" quotePrefix="1">
      <alignment horizontal="left" vertical="center" wrapText="1"/>
    </xf>
    <xf numFmtId="0" fontId="29" fillId="0" borderId="41" xfId="0" applyFont="1" applyBorder="1" applyAlignment="1" quotePrefix="1">
      <alignment horizontal="center" vertical="center" wrapText="1"/>
    </xf>
    <xf numFmtId="0" fontId="26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center" wrapText="1"/>
    </xf>
    <xf numFmtId="0" fontId="33" fillId="0" borderId="41" xfId="0" applyNumberFormat="1" applyFont="1" applyFill="1" applyBorder="1" applyAlignment="1" applyProtection="1" quotePrefix="1">
      <alignment horizontal="left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3" fillId="0" borderId="43" xfId="0" applyNumberFormat="1" applyFont="1" applyBorder="1" applyAlignment="1">
      <alignment horizontal="right"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33" fillId="0" borderId="42" xfId="0" applyNumberFormat="1" applyFont="1" applyBorder="1" applyAlignment="1">
      <alignment horizontal="right"/>
    </xf>
    <xf numFmtId="0" fontId="33" fillId="0" borderId="41" xfId="0" applyFont="1" applyBorder="1" applyAlignment="1" quotePrefix="1">
      <alignment horizontal="left"/>
    </xf>
    <xf numFmtId="0" fontId="33" fillId="0" borderId="41" xfId="0" applyNumberFormat="1" applyFont="1" applyFill="1" applyBorder="1" applyAlignment="1" applyProtection="1">
      <alignment wrapText="1"/>
      <protection/>
    </xf>
    <xf numFmtId="0" fontId="35" fillId="0" borderId="41" xfId="0" applyNumberFormat="1" applyFont="1" applyFill="1" applyBorder="1" applyAlignment="1" applyProtection="1">
      <alignment horizontal="center" wrapText="1"/>
      <protection/>
    </xf>
    <xf numFmtId="0" fontId="34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3" fontId="26" fillId="0" borderId="43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wrapText="1"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/>
    </xf>
    <xf numFmtId="4" fontId="86" fillId="0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4" fontId="23" fillId="0" borderId="47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0" fontId="26" fillId="28" borderId="43" xfId="0" applyNumberFormat="1" applyFont="1" applyFill="1" applyBorder="1" applyAlignment="1" applyProtection="1">
      <alignment horizontal="center"/>
      <protection/>
    </xf>
    <xf numFmtId="0" fontId="26" fillId="28" borderId="43" xfId="0" applyNumberFormat="1" applyFont="1" applyFill="1" applyBorder="1" applyAlignment="1" applyProtection="1">
      <alignment wrapText="1"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4" fillId="50" borderId="43" xfId="0" applyNumberFormat="1" applyFont="1" applyFill="1" applyBorder="1" applyAlignment="1" applyProtection="1">
      <alignment/>
      <protection/>
    </xf>
    <xf numFmtId="0" fontId="26" fillId="12" borderId="43" xfId="0" applyNumberFormat="1" applyFont="1" applyFill="1" applyBorder="1" applyAlignment="1" applyProtection="1">
      <alignment horizontal="center"/>
      <protection/>
    </xf>
    <xf numFmtId="0" fontId="26" fillId="12" borderId="43" xfId="0" applyNumberFormat="1" applyFont="1" applyFill="1" applyBorder="1" applyAlignment="1" applyProtection="1">
      <alignment wrapText="1"/>
      <protection/>
    </xf>
    <xf numFmtId="4" fontId="24" fillId="12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wrapText="1"/>
      <protection/>
    </xf>
    <xf numFmtId="4" fontId="24" fillId="51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horizontal="center"/>
      <protection/>
    </xf>
    <xf numFmtId="4" fontId="24" fillId="51" borderId="48" xfId="0" applyNumberFormat="1" applyFont="1" applyFill="1" applyBorder="1" applyAlignment="1" applyProtection="1">
      <alignment/>
      <protection/>
    </xf>
    <xf numFmtId="4" fontId="23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horizontal="left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 horizontal="left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4" fontId="24" fillId="51" borderId="45" xfId="0" applyNumberFormat="1" applyFont="1" applyFill="1" applyBorder="1" applyAlignment="1" applyProtection="1">
      <alignment/>
      <protection/>
    </xf>
    <xf numFmtId="4" fontId="23" fillId="51" borderId="45" xfId="0" applyNumberFormat="1" applyFont="1" applyFill="1" applyBorder="1" applyAlignment="1" applyProtection="1">
      <alignment/>
      <protection/>
    </xf>
    <xf numFmtId="4" fontId="23" fillId="51" borderId="43" xfId="0" applyNumberFormat="1" applyFont="1" applyFill="1" applyBorder="1" applyAlignment="1" applyProtection="1">
      <alignment/>
      <protection/>
    </xf>
    <xf numFmtId="4" fontId="24" fillId="28" borderId="48" xfId="0" applyNumberFormat="1" applyFont="1" applyFill="1" applyBorder="1" applyAlignment="1" applyProtection="1">
      <alignment/>
      <protection/>
    </xf>
    <xf numFmtId="4" fontId="23" fillId="28" borderId="48" xfId="0" applyNumberFormat="1" applyFont="1" applyFill="1" applyBorder="1" applyAlignment="1" applyProtection="1">
      <alignment/>
      <protection/>
    </xf>
    <xf numFmtId="4" fontId="23" fillId="12" borderId="43" xfId="0" applyNumberFormat="1" applyFont="1" applyFill="1" applyBorder="1" applyAlignment="1" applyProtection="1">
      <alignment/>
      <protection/>
    </xf>
    <xf numFmtId="4" fontId="26" fillId="51" borderId="48" xfId="0" applyNumberFormat="1" applyFont="1" applyFill="1" applyBorder="1" applyAlignment="1" applyProtection="1">
      <alignment/>
      <protection/>
    </xf>
    <xf numFmtId="4" fontId="25" fillId="51" borderId="48" xfId="0" applyNumberFormat="1" applyFont="1" applyFill="1" applyBorder="1" applyAlignment="1" applyProtection="1">
      <alignment/>
      <protection/>
    </xf>
    <xf numFmtId="0" fontId="23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horizontal="center"/>
      <protection/>
    </xf>
    <xf numFmtId="4" fontId="23" fillId="50" borderId="43" xfId="0" applyNumberFormat="1" applyFont="1" applyFill="1" applyBorder="1" applyAlignment="1" applyProtection="1">
      <alignment/>
      <protection/>
    </xf>
    <xf numFmtId="0" fontId="23" fillId="50" borderId="43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39" fillId="35" borderId="41" xfId="0" applyNumberFormat="1" applyFont="1" applyFill="1" applyBorder="1" applyAlignment="1" applyProtection="1">
      <alignment horizontal="center" vertical="center" wrapText="1"/>
      <protection/>
    </xf>
    <xf numFmtId="0" fontId="39" fillId="35" borderId="43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NumberFormat="1" applyFont="1" applyFill="1" applyBorder="1" applyAlignment="1" applyProtection="1">
      <alignment horizontal="center" vertical="center" wrapText="1"/>
      <protection/>
    </xf>
    <xf numFmtId="0" fontId="40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5" fillId="52" borderId="43" xfId="0" applyNumberFormat="1" applyFont="1" applyFill="1" applyBorder="1" applyAlignment="1" applyProtection="1">
      <alignment wrapText="1"/>
      <protection/>
    </xf>
    <xf numFmtId="0" fontId="25" fillId="52" borderId="43" xfId="0" applyNumberFormat="1" applyFont="1" applyFill="1" applyBorder="1" applyAlignment="1" applyProtection="1">
      <alignment horizontal="center"/>
      <protection/>
    </xf>
    <xf numFmtId="4" fontId="24" fillId="52" borderId="43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4" fontId="23" fillId="52" borderId="43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8" xfId="0" applyNumberFormat="1" applyFont="1" applyFill="1" applyBorder="1" applyAlignment="1" applyProtection="1">
      <alignment/>
      <protection/>
    </xf>
    <xf numFmtId="0" fontId="26" fillId="52" borderId="48" xfId="0" applyNumberFormat="1" applyFont="1" applyFill="1" applyBorder="1" applyAlignment="1" applyProtection="1">
      <alignment horizontal="center"/>
      <protection/>
    </xf>
    <xf numFmtId="0" fontId="26" fillId="52" borderId="48" xfId="0" applyNumberFormat="1" applyFont="1" applyFill="1" applyBorder="1" applyAlignment="1" applyProtection="1">
      <alignment wrapText="1"/>
      <protection/>
    </xf>
    <xf numFmtId="0" fontId="25" fillId="12" borderId="43" xfId="0" applyNumberFormat="1" applyFont="1" applyFill="1" applyBorder="1" applyAlignment="1" applyProtection="1">
      <alignment wrapText="1"/>
      <protection/>
    </xf>
    <xf numFmtId="0" fontId="26" fillId="12" borderId="48" xfId="0" applyNumberFormat="1" applyFont="1" applyFill="1" applyBorder="1" applyAlignment="1" applyProtection="1">
      <alignment horizontal="center"/>
      <protection/>
    </xf>
    <xf numFmtId="0" fontId="26" fillId="12" borderId="48" xfId="0" applyNumberFormat="1" applyFont="1" applyFill="1" applyBorder="1" applyAlignment="1" applyProtection="1">
      <alignment wrapText="1"/>
      <protection/>
    </xf>
    <xf numFmtId="4" fontId="23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12" borderId="43" xfId="0" applyNumberFormat="1" applyFont="1" applyFill="1" applyBorder="1" applyAlignment="1" applyProtection="1">
      <alignment horizontal="center"/>
      <protection/>
    </xf>
    <xf numFmtId="0" fontId="23" fillId="52" borderId="43" xfId="0" applyNumberFormat="1" applyFont="1" applyFill="1" applyBorder="1" applyAlignment="1" applyProtection="1">
      <alignment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44" fillId="0" borderId="43" xfId="0" applyNumberFormat="1" applyFont="1" applyFill="1" applyBorder="1" applyAlignment="1" applyProtection="1">
      <alignment/>
      <protection/>
    </xf>
    <xf numFmtId="4" fontId="45" fillId="50" borderId="43" xfId="0" applyNumberFormat="1" applyFont="1" applyFill="1" applyBorder="1" applyAlignment="1" applyProtection="1">
      <alignment/>
      <protection/>
    </xf>
    <xf numFmtId="4" fontId="45" fillId="12" borderId="43" xfId="0" applyNumberFormat="1" applyFont="1" applyFill="1" applyBorder="1" applyAlignment="1" applyProtection="1">
      <alignment/>
      <protection/>
    </xf>
    <xf numFmtId="4" fontId="45" fillId="28" borderId="43" xfId="0" applyNumberFormat="1" applyFont="1" applyFill="1" applyBorder="1" applyAlignment="1" applyProtection="1">
      <alignment/>
      <protection/>
    </xf>
    <xf numFmtId="4" fontId="45" fillId="51" borderId="45" xfId="0" applyNumberFormat="1" applyFont="1" applyFill="1" applyBorder="1" applyAlignment="1" applyProtection="1">
      <alignment/>
      <protection/>
    </xf>
    <xf numFmtId="4" fontId="44" fillId="50" borderId="43" xfId="0" applyNumberFormat="1" applyFont="1" applyFill="1" applyBorder="1" applyAlignment="1" applyProtection="1">
      <alignment/>
      <protection/>
    </xf>
    <xf numFmtId="4" fontId="44" fillId="12" borderId="43" xfId="0" applyNumberFormat="1" applyFont="1" applyFill="1" applyBorder="1" applyAlignment="1" applyProtection="1">
      <alignment/>
      <protection/>
    </xf>
    <xf numFmtId="4" fontId="45" fillId="28" borderId="48" xfId="0" applyNumberFormat="1" applyFont="1" applyFill="1" applyBorder="1" applyAlignment="1" applyProtection="1">
      <alignment/>
      <protection/>
    </xf>
    <xf numFmtId="4" fontId="45" fillId="51" borderId="48" xfId="0" applyNumberFormat="1" applyFont="1" applyFill="1" applyBorder="1" applyAlignment="1" applyProtection="1">
      <alignment/>
      <protection/>
    </xf>
    <xf numFmtId="4" fontId="46" fillId="12" borderId="43" xfId="0" applyNumberFormat="1" applyFont="1" applyFill="1" applyBorder="1" applyAlignment="1" applyProtection="1">
      <alignment/>
      <protection/>
    </xf>
    <xf numFmtId="4" fontId="23" fillId="0" borderId="49" xfId="0" applyNumberFormat="1" applyFont="1" applyFill="1" applyBorder="1" applyAlignment="1" applyProtection="1">
      <alignment/>
      <protection/>
    </xf>
    <xf numFmtId="4" fontId="24" fillId="12" borderId="48" xfId="0" applyNumberFormat="1" applyFont="1" applyFill="1" applyBorder="1" applyAlignment="1" applyProtection="1">
      <alignment/>
      <protection/>
    </xf>
    <xf numFmtId="0" fontId="45" fillId="0" borderId="43" xfId="0" applyNumberFormat="1" applyFont="1" applyFill="1" applyBorder="1" applyAlignment="1" applyProtection="1">
      <alignment horizontal="center"/>
      <protection/>
    </xf>
    <xf numFmtId="4" fontId="87" fillId="52" borderId="43" xfId="0" applyNumberFormat="1" applyFont="1" applyFill="1" applyBorder="1" applyAlignment="1" applyProtection="1">
      <alignment/>
      <protection/>
    </xf>
    <xf numFmtId="4" fontId="88" fillId="52" borderId="43" xfId="0" applyNumberFormat="1" applyFont="1" applyFill="1" applyBorder="1" applyAlignment="1" applyProtection="1">
      <alignment/>
      <protection/>
    </xf>
    <xf numFmtId="0" fontId="89" fillId="52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4" fontId="24" fillId="52" borderId="45" xfId="0" applyNumberFormat="1" applyFont="1" applyFill="1" applyBorder="1" applyAlignment="1" applyProtection="1">
      <alignment/>
      <protection/>
    </xf>
    <xf numFmtId="4" fontId="24" fillId="52" borderId="0" xfId="0" applyNumberFormat="1" applyFont="1" applyFill="1" applyBorder="1" applyAlignment="1" applyProtection="1">
      <alignment/>
      <protection/>
    </xf>
    <xf numFmtId="4" fontId="24" fillId="52" borderId="46" xfId="0" applyNumberFormat="1" applyFont="1" applyFill="1" applyBorder="1" applyAlignment="1" applyProtection="1">
      <alignment/>
      <protection/>
    </xf>
    <xf numFmtId="4" fontId="90" fillId="0" borderId="43" xfId="0" applyNumberFormat="1" applyFont="1" applyFill="1" applyBorder="1" applyAlignment="1" applyProtection="1">
      <alignment/>
      <protection/>
    </xf>
    <xf numFmtId="0" fontId="22" fillId="28" borderId="48" xfId="0" applyNumberFormat="1" applyFont="1" applyFill="1" applyBorder="1" applyAlignment="1" applyProtection="1">
      <alignment wrapText="1"/>
      <protection/>
    </xf>
    <xf numFmtId="4" fontId="41" fillId="28" borderId="48" xfId="0" applyNumberFormat="1" applyFont="1" applyFill="1" applyBorder="1" applyAlignment="1" applyProtection="1">
      <alignment/>
      <protection/>
    </xf>
    <xf numFmtId="4" fontId="46" fillId="28" borderId="48" xfId="0" applyNumberFormat="1" applyFont="1" applyFill="1" applyBorder="1" applyAlignment="1" applyProtection="1">
      <alignment/>
      <protection/>
    </xf>
    <xf numFmtId="0" fontId="22" fillId="28" borderId="48" xfId="0" applyNumberFormat="1" applyFont="1" applyFill="1" applyBorder="1" applyAlignment="1" applyProtection="1">
      <alignment horizontal="center"/>
      <protection/>
    </xf>
    <xf numFmtId="4" fontId="41" fillId="52" borderId="43" xfId="0" applyNumberFormat="1" applyFont="1" applyFill="1" applyBorder="1" applyAlignment="1" applyProtection="1">
      <alignment/>
      <protection/>
    </xf>
    <xf numFmtId="4" fontId="90" fillId="50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4" fontId="41" fillId="12" borderId="43" xfId="0" applyNumberFormat="1" applyFont="1" applyFill="1" applyBorder="1" applyAlignment="1" applyProtection="1">
      <alignment/>
      <protection/>
    </xf>
    <xf numFmtId="4" fontId="41" fillId="50" borderId="43" xfId="0" applyNumberFormat="1" applyFont="1" applyFill="1" applyBorder="1" applyAlignment="1" applyProtection="1">
      <alignment/>
      <protection/>
    </xf>
    <xf numFmtId="4" fontId="46" fillId="28" borderId="43" xfId="0" applyNumberFormat="1" applyFont="1" applyFill="1" applyBorder="1" applyAlignment="1" applyProtection="1">
      <alignment/>
      <protection/>
    </xf>
    <xf numFmtId="4" fontId="41" fillId="0" borderId="45" xfId="0" applyNumberFormat="1" applyFont="1" applyFill="1" applyBorder="1" applyAlignment="1" applyProtection="1">
      <alignment/>
      <protection/>
    </xf>
    <xf numFmtId="4" fontId="23" fillId="52" borderId="45" xfId="0" applyNumberFormat="1" applyFont="1" applyFill="1" applyBorder="1" applyAlignment="1" applyProtection="1">
      <alignment/>
      <protection/>
    </xf>
    <xf numFmtId="4" fontId="46" fillId="50" borderId="43" xfId="0" applyNumberFormat="1" applyFont="1" applyFill="1" applyBorder="1" applyAlignment="1" applyProtection="1">
      <alignment/>
      <protection/>
    </xf>
    <xf numFmtId="4" fontId="54" fillId="52" borderId="43" xfId="0" applyNumberFormat="1" applyFont="1" applyFill="1" applyBorder="1" applyAlignment="1" applyProtection="1">
      <alignment/>
      <protection/>
    </xf>
    <xf numFmtId="4" fontId="46" fillId="52" borderId="43" xfId="0" applyNumberFormat="1" applyFont="1" applyFill="1" applyBorder="1" applyAlignment="1" applyProtection="1">
      <alignment/>
      <protection/>
    </xf>
    <xf numFmtId="0" fontId="21" fillId="0" borderId="43" xfId="0" applyNumberFormat="1" applyFont="1" applyFill="1" applyBorder="1" applyAlignment="1" applyProtection="1">
      <alignment horizontal="center"/>
      <protection/>
    </xf>
    <xf numFmtId="4" fontId="38" fillId="51" borderId="48" xfId="0" applyNumberFormat="1" applyFont="1" applyFill="1" applyBorder="1" applyAlignment="1" applyProtection="1">
      <alignment/>
      <protection/>
    </xf>
    <xf numFmtId="4" fontId="55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4" fontId="55" fillId="51" borderId="45" xfId="0" applyNumberFormat="1" applyFont="1" applyFill="1" applyBorder="1" applyAlignment="1" applyProtection="1">
      <alignment/>
      <protection/>
    </xf>
    <xf numFmtId="4" fontId="41" fillId="0" borderId="46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3" fontId="22" fillId="0" borderId="50" xfId="0" applyNumberFormat="1" applyFont="1" applyBorder="1" applyAlignment="1">
      <alignment horizontal="center"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0" fillId="51" borderId="49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3" fillId="0" borderId="42" xfId="0" applyFont="1" applyBorder="1" applyAlignment="1" quotePrefix="1">
      <alignment horizontal="left" wrapText="1"/>
    </xf>
    <xf numFmtId="0" fontId="0" fillId="0" borderId="41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0" fontId="39" fillId="35" borderId="45" xfId="0" applyNumberFormat="1" applyFont="1" applyFill="1" applyBorder="1" applyAlignment="1" applyProtection="1">
      <alignment horizontal="center" vertical="center" wrapText="1"/>
      <protection/>
    </xf>
    <xf numFmtId="0" fontId="39" fillId="35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5" xfId="0" applyNumberFormat="1" applyFont="1" applyFill="1" applyBorder="1" applyAlignment="1" applyProtection="1">
      <alignment horizontal="center" vertical="center" wrapText="1"/>
      <protection/>
    </xf>
    <xf numFmtId="0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ill="1" applyBorder="1" applyAlignment="1" applyProtection="1">
      <alignment horizontal="center" vertical="center" wrapText="1"/>
      <protection/>
    </xf>
    <xf numFmtId="0" fontId="45" fillId="0" borderId="42" xfId="0" applyNumberFormat="1" applyFont="1" applyFill="1" applyBorder="1" applyAlignment="1" applyProtection="1">
      <alignment horizontal="center" vertical="center" wrapText="1"/>
      <protection/>
    </xf>
    <xf numFmtId="0" fontId="47" fillId="0" borderId="49" xfId="0" applyNumberFormat="1" applyFont="1" applyFill="1" applyBorder="1" applyAlignment="1" applyProtection="1">
      <alignment horizontal="center" vertical="center" wrapText="1"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40" fillId="35" borderId="48" xfId="0" applyNumberFormat="1" applyFont="1" applyFill="1" applyBorder="1" applyAlignment="1" applyProtection="1">
      <alignment horizontal="center" vertical="center" wrapText="1"/>
      <protection/>
    </xf>
    <xf numFmtId="0" fontId="23" fillId="0" borderId="47" xfId="0" applyNumberFormat="1" applyFont="1" applyFill="1" applyBorder="1" applyAlignment="1" applyProtection="1">
      <alignment wrapText="1"/>
      <protection/>
    </xf>
    <xf numFmtId="0" fontId="49" fillId="0" borderId="47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0" fillId="0" borderId="47" xfId="0" applyNumberForma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40" t="s">
        <v>140</v>
      </c>
      <c r="B1" s="240"/>
      <c r="C1" s="240"/>
      <c r="D1" s="240"/>
      <c r="E1" s="240"/>
      <c r="F1" s="240"/>
      <c r="G1" s="240"/>
      <c r="H1" s="240"/>
    </row>
    <row r="2" spans="1:8" s="72" customFormat="1" ht="26.25" customHeight="1">
      <c r="A2" s="240" t="s">
        <v>48</v>
      </c>
      <c r="B2" s="240"/>
      <c r="C2" s="240"/>
      <c r="D2" s="240"/>
      <c r="E2" s="240"/>
      <c r="F2" s="240"/>
      <c r="G2" s="251"/>
      <c r="H2" s="251"/>
    </row>
    <row r="3" spans="1:8" ht="25.5" customHeight="1">
      <c r="A3" s="240"/>
      <c r="B3" s="240"/>
      <c r="C3" s="240"/>
      <c r="D3" s="240"/>
      <c r="E3" s="240"/>
      <c r="F3" s="240"/>
      <c r="G3" s="240"/>
      <c r="H3" s="242"/>
    </row>
    <row r="4" spans="1:5" ht="0.75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110</v>
      </c>
      <c r="G5" s="79" t="s">
        <v>111</v>
      </c>
      <c r="H5" s="80" t="s">
        <v>112</v>
      </c>
      <c r="I5" s="81"/>
    </row>
    <row r="6" spans="1:9" ht="27.75" customHeight="1">
      <c r="A6" s="245" t="s">
        <v>49</v>
      </c>
      <c r="B6" s="244"/>
      <c r="C6" s="244"/>
      <c r="D6" s="244"/>
      <c r="E6" s="250"/>
      <c r="F6" s="106">
        <f>F7+F8</f>
        <v>10789589</v>
      </c>
      <c r="G6" s="106">
        <f>G7+G8</f>
        <v>10789589</v>
      </c>
      <c r="H6" s="106">
        <f>H7+H8</f>
        <v>10789589</v>
      </c>
      <c r="I6" s="101"/>
    </row>
    <row r="7" spans="1:8" ht="22.5" customHeight="1">
      <c r="A7" s="245" t="s">
        <v>3</v>
      </c>
      <c r="B7" s="244"/>
      <c r="C7" s="244"/>
      <c r="D7" s="244"/>
      <c r="E7" s="250"/>
      <c r="F7" s="83">
        <v>10789589</v>
      </c>
      <c r="G7" s="83">
        <v>10789589</v>
      </c>
      <c r="H7" s="83">
        <v>10789589</v>
      </c>
    </row>
    <row r="8" spans="1:8" ht="22.5" customHeight="1">
      <c r="A8" s="252" t="s">
        <v>4</v>
      </c>
      <c r="B8" s="250"/>
      <c r="C8" s="250"/>
      <c r="D8" s="250"/>
      <c r="E8" s="250"/>
      <c r="F8" s="83">
        <v>0</v>
      </c>
      <c r="G8" s="83">
        <v>0</v>
      </c>
      <c r="H8" s="83"/>
    </row>
    <row r="9" spans="1:8" ht="22.5" customHeight="1">
      <c r="A9" s="102" t="s">
        <v>50</v>
      </c>
      <c r="B9" s="82"/>
      <c r="C9" s="82"/>
      <c r="D9" s="82"/>
      <c r="E9" s="82"/>
      <c r="F9" s="83">
        <f>F10+F11</f>
        <v>10789589</v>
      </c>
      <c r="G9" s="83">
        <f>G10+G11</f>
        <v>10789589</v>
      </c>
      <c r="H9" s="83">
        <f>H10+H11</f>
        <v>10789589</v>
      </c>
    </row>
    <row r="10" spans="1:8" ht="22.5" customHeight="1">
      <c r="A10" s="243" t="s">
        <v>5</v>
      </c>
      <c r="B10" s="244"/>
      <c r="C10" s="244"/>
      <c r="D10" s="244"/>
      <c r="E10" s="253"/>
      <c r="F10" s="84">
        <v>10446389</v>
      </c>
      <c r="G10" s="84">
        <v>10446389</v>
      </c>
      <c r="H10" s="84">
        <v>10446389</v>
      </c>
    </row>
    <row r="11" spans="1:8" ht="22.5" customHeight="1">
      <c r="A11" s="252" t="s">
        <v>6</v>
      </c>
      <c r="B11" s="250"/>
      <c r="C11" s="250"/>
      <c r="D11" s="250"/>
      <c r="E11" s="250"/>
      <c r="F11" s="84">
        <v>343200</v>
      </c>
      <c r="G11" s="84">
        <v>343200</v>
      </c>
      <c r="H11" s="84">
        <v>343200</v>
      </c>
    </row>
    <row r="12" spans="1:8" ht="22.5" customHeight="1">
      <c r="A12" s="243" t="s">
        <v>7</v>
      </c>
      <c r="B12" s="244"/>
      <c r="C12" s="244"/>
      <c r="D12" s="244"/>
      <c r="E12" s="244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240"/>
      <c r="B13" s="241"/>
      <c r="C13" s="241"/>
      <c r="D13" s="241"/>
      <c r="E13" s="241"/>
      <c r="F13" s="242"/>
      <c r="G13" s="242"/>
      <c r="H13" s="242"/>
    </row>
    <row r="14" spans="1:8" ht="27.75" customHeight="1">
      <c r="A14" s="75"/>
      <c r="B14" s="76"/>
      <c r="C14" s="76"/>
      <c r="D14" s="77"/>
      <c r="E14" s="78"/>
      <c r="F14" s="79" t="s">
        <v>110</v>
      </c>
      <c r="G14" s="79" t="s">
        <v>111</v>
      </c>
      <c r="H14" s="80" t="s">
        <v>112</v>
      </c>
    </row>
    <row r="15" spans="1:8" ht="22.5" customHeight="1">
      <c r="A15" s="246" t="s">
        <v>8</v>
      </c>
      <c r="B15" s="247"/>
      <c r="C15" s="247"/>
      <c r="D15" s="247"/>
      <c r="E15" s="248"/>
      <c r="F15" s="86">
        <v>0</v>
      </c>
      <c r="G15" s="86">
        <v>0</v>
      </c>
      <c r="H15" s="84">
        <v>0</v>
      </c>
    </row>
    <row r="16" spans="1:8" s="67" customFormat="1" ht="25.5" customHeight="1">
      <c r="A16" s="249"/>
      <c r="B16" s="241"/>
      <c r="C16" s="241"/>
      <c r="D16" s="241"/>
      <c r="E16" s="241"/>
      <c r="F16" s="242"/>
      <c r="G16" s="242"/>
      <c r="H16" s="242"/>
    </row>
    <row r="17" spans="1:8" s="67" customFormat="1" ht="27.75" customHeight="1">
      <c r="A17" s="75"/>
      <c r="B17" s="76"/>
      <c r="C17" s="76"/>
      <c r="D17" s="77"/>
      <c r="E17" s="78"/>
      <c r="F17" s="79" t="s">
        <v>0</v>
      </c>
      <c r="G17" s="79" t="s">
        <v>1</v>
      </c>
      <c r="H17" s="80" t="s">
        <v>2</v>
      </c>
    </row>
    <row r="18" spans="1:8" s="67" customFormat="1" ht="22.5" customHeight="1">
      <c r="A18" s="245" t="s">
        <v>9</v>
      </c>
      <c r="B18" s="244"/>
      <c r="C18" s="244"/>
      <c r="D18" s="244"/>
      <c r="E18" s="244"/>
      <c r="F18" s="83"/>
      <c r="G18" s="83"/>
      <c r="H18" s="83"/>
    </row>
    <row r="19" spans="1:8" s="67" customFormat="1" ht="22.5" customHeight="1">
      <c r="A19" s="245" t="s">
        <v>10</v>
      </c>
      <c r="B19" s="244"/>
      <c r="C19" s="244"/>
      <c r="D19" s="244"/>
      <c r="E19" s="244"/>
      <c r="F19" s="83"/>
      <c r="G19" s="83"/>
      <c r="H19" s="83"/>
    </row>
    <row r="20" spans="1:8" s="67" customFormat="1" ht="22.5" customHeight="1">
      <c r="A20" s="243" t="s">
        <v>11</v>
      </c>
      <c r="B20" s="244"/>
      <c r="C20" s="244"/>
      <c r="D20" s="244"/>
      <c r="E20" s="244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243" t="s">
        <v>12</v>
      </c>
      <c r="B22" s="244"/>
      <c r="C22" s="244"/>
      <c r="D22" s="244"/>
      <c r="E22" s="244"/>
      <c r="F22" s="83">
        <f>F12+F15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32"/>
  <sheetViews>
    <sheetView zoomScalePageLayoutView="0" workbookViewId="0" topLeftCell="A49">
      <selection activeCell="H36" sqref="H36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9" width="10.8515625" style="105" customWidth="1"/>
    <col min="10" max="10" width="9.8515625" style="2" customWidth="1"/>
    <col min="11" max="12" width="7.00390625" style="2" customWidth="1"/>
    <col min="13" max="13" width="12.421875" style="2" bestFit="1" customWidth="1"/>
    <col min="14" max="14" width="12.7109375" style="2" customWidth="1"/>
    <col min="15" max="16384" width="11.421875" style="10" customWidth="1"/>
  </cols>
  <sheetData>
    <row r="1" spans="1:14" ht="26.25" customHeight="1">
      <c r="A1" s="264" t="s">
        <v>256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s="11" customFormat="1" ht="52.5" customHeight="1">
      <c r="A2" s="282" t="s">
        <v>29</v>
      </c>
      <c r="B2" s="282" t="s">
        <v>30</v>
      </c>
      <c r="C2" s="282" t="s">
        <v>253</v>
      </c>
      <c r="D2" s="282" t="s">
        <v>192</v>
      </c>
      <c r="E2" s="282" t="s">
        <v>251</v>
      </c>
      <c r="F2" s="284" t="s">
        <v>254</v>
      </c>
      <c r="G2" s="284" t="s">
        <v>195</v>
      </c>
      <c r="H2" s="287" t="s">
        <v>196</v>
      </c>
      <c r="I2" s="288"/>
      <c r="J2" s="282" t="s">
        <v>255</v>
      </c>
      <c r="K2" s="289" t="s">
        <v>22</v>
      </c>
      <c r="L2" s="289" t="s">
        <v>23</v>
      </c>
      <c r="M2" s="282" t="s">
        <v>235</v>
      </c>
      <c r="N2" s="282" t="s">
        <v>236</v>
      </c>
    </row>
    <row r="3" spans="1:16" ht="18" customHeight="1">
      <c r="A3" s="283"/>
      <c r="B3" s="283"/>
      <c r="C3" s="283"/>
      <c r="D3" s="283"/>
      <c r="E3" s="283"/>
      <c r="F3" s="285"/>
      <c r="G3" s="285"/>
      <c r="H3" s="197" t="s">
        <v>188</v>
      </c>
      <c r="I3" s="197" t="s">
        <v>189</v>
      </c>
      <c r="J3" s="283"/>
      <c r="K3" s="290"/>
      <c r="L3" s="290"/>
      <c r="M3" s="283"/>
      <c r="N3" s="283"/>
      <c r="P3" s="11"/>
    </row>
    <row r="4" spans="1:3" s="11" customFormat="1" ht="12.75">
      <c r="A4" s="93"/>
      <c r="B4" s="184" t="s">
        <v>241</v>
      </c>
      <c r="C4"/>
    </row>
    <row r="5" spans="1:14" ht="12.75" customHeight="1">
      <c r="A5" s="93"/>
      <c r="B5" s="95" t="s">
        <v>242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93"/>
      <c r="B6" s="95" t="s">
        <v>243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93"/>
      <c r="B7" s="95" t="s">
        <v>244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>
      <c r="A8" s="93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2.75">
      <c r="A9" s="93"/>
      <c r="B9" s="95" t="s">
        <v>87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2.75" customHeight="1">
      <c r="A10" s="93"/>
      <c r="B10" s="271" t="s">
        <v>198</v>
      </c>
      <c r="C10" s="266"/>
      <c r="D10" s="266"/>
      <c r="E10" s="266"/>
      <c r="F10" s="266"/>
      <c r="G10" s="266"/>
      <c r="H10"/>
      <c r="I10"/>
      <c r="J10"/>
      <c r="K10" s="10"/>
      <c r="L10" s="10"/>
      <c r="M10" s="10"/>
      <c r="N10" s="10"/>
    </row>
    <row r="11" spans="1:2" s="11" customFormat="1" ht="12.75">
      <c r="A11" s="93"/>
      <c r="B11" s="107"/>
    </row>
    <row r="12" spans="1:14" s="11" customFormat="1" ht="12.75" customHeight="1">
      <c r="A12" s="139" t="s">
        <v>89</v>
      </c>
      <c r="B12" s="233" t="s">
        <v>199</v>
      </c>
      <c r="C12" s="234"/>
      <c r="D12" s="234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  <row r="13" spans="1:14" s="11" customFormat="1" ht="12.75">
      <c r="A13" s="125">
        <v>3</v>
      </c>
      <c r="B13" s="126" t="s">
        <v>32</v>
      </c>
      <c r="C13" s="127">
        <v>7683801</v>
      </c>
      <c r="D13" s="127">
        <v>7683801</v>
      </c>
      <c r="E13" s="127"/>
      <c r="F13" s="127"/>
      <c r="G13" s="127"/>
      <c r="H13" s="127"/>
      <c r="I13" s="127"/>
      <c r="J13" s="127"/>
      <c r="K13" s="127"/>
      <c r="L13" s="127"/>
      <c r="M13" s="127">
        <v>8357459</v>
      </c>
      <c r="N13" s="127">
        <f aca="true" t="shared" si="0" ref="N13:N24">M13</f>
        <v>8357459</v>
      </c>
    </row>
    <row r="14" spans="1:14" s="11" customFormat="1" ht="12.75" customHeight="1">
      <c r="A14" s="129">
        <v>31</v>
      </c>
      <c r="B14" s="130" t="s">
        <v>33</v>
      </c>
      <c r="C14" s="148">
        <v>7310483</v>
      </c>
      <c r="D14" s="148">
        <v>7310483</v>
      </c>
      <c r="E14" s="131"/>
      <c r="F14" s="131"/>
      <c r="G14" s="131"/>
      <c r="H14" s="131"/>
      <c r="I14" s="131"/>
      <c r="J14" s="131"/>
      <c r="K14" s="131"/>
      <c r="L14" s="131"/>
      <c r="M14" s="131">
        <f>M15+M17+M19</f>
        <v>7310483</v>
      </c>
      <c r="N14" s="131">
        <f t="shared" si="0"/>
        <v>7310483</v>
      </c>
    </row>
    <row r="15" spans="1:14" ht="12.75">
      <c r="A15" s="152">
        <v>311</v>
      </c>
      <c r="B15" s="110" t="s">
        <v>34</v>
      </c>
      <c r="C15" s="153">
        <f>C16</f>
        <v>6139838.36</v>
      </c>
      <c r="D15" s="153">
        <v>6139838.36</v>
      </c>
      <c r="E15" s="128"/>
      <c r="F15" s="128"/>
      <c r="G15" s="128"/>
      <c r="H15" s="128"/>
      <c r="I15" s="128"/>
      <c r="J15" s="128"/>
      <c r="K15" s="128"/>
      <c r="L15" s="128"/>
      <c r="M15" s="128">
        <f>M16</f>
        <v>6139838.36</v>
      </c>
      <c r="N15" s="128">
        <f t="shared" si="0"/>
        <v>6139838.36</v>
      </c>
    </row>
    <row r="16" spans="1:14" ht="12.75" customHeight="1">
      <c r="A16" s="108">
        <v>3111</v>
      </c>
      <c r="B16" s="109" t="s">
        <v>70</v>
      </c>
      <c r="C16" s="112">
        <f>D16</f>
        <v>6139838.36</v>
      </c>
      <c r="D16" s="164">
        <v>6139838.36</v>
      </c>
      <c r="E16" s="112"/>
      <c r="F16" s="112"/>
      <c r="G16" s="112"/>
      <c r="H16" s="112"/>
      <c r="I16" s="112"/>
      <c r="J16" s="112"/>
      <c r="K16" s="112"/>
      <c r="L16" s="112"/>
      <c r="M16" s="163">
        <f>D16</f>
        <v>6139838.36</v>
      </c>
      <c r="N16" s="111">
        <f t="shared" si="0"/>
        <v>6139838.36</v>
      </c>
    </row>
    <row r="17" spans="1:14" ht="12.75">
      <c r="A17" s="152">
        <v>312</v>
      </c>
      <c r="B17" s="110" t="s">
        <v>35</v>
      </c>
      <c r="C17" s="153">
        <f>C18</f>
        <v>176269.64</v>
      </c>
      <c r="D17" s="223">
        <f>SUM(D18)</f>
        <v>176269.64</v>
      </c>
      <c r="E17" s="128"/>
      <c r="F17" s="128"/>
      <c r="G17" s="128"/>
      <c r="H17" s="128"/>
      <c r="I17" s="128"/>
      <c r="J17" s="128"/>
      <c r="K17" s="128"/>
      <c r="L17" s="128"/>
      <c r="M17" s="128">
        <f>M18</f>
        <v>176269.64</v>
      </c>
      <c r="N17" s="128">
        <f t="shared" si="0"/>
        <v>176269.64</v>
      </c>
    </row>
    <row r="18" spans="1:14" ht="12.75" customHeight="1">
      <c r="A18" s="108">
        <v>3121</v>
      </c>
      <c r="B18" s="109" t="s">
        <v>35</v>
      </c>
      <c r="C18" s="112">
        <f>D18</f>
        <v>176269.64</v>
      </c>
      <c r="D18" s="164">
        <v>176269.64</v>
      </c>
      <c r="E18" s="112"/>
      <c r="F18" s="112"/>
      <c r="G18" s="112"/>
      <c r="H18" s="112"/>
      <c r="I18" s="112"/>
      <c r="J18" s="112"/>
      <c r="K18" s="112"/>
      <c r="L18" s="112"/>
      <c r="M18" s="163">
        <f>C18</f>
        <v>176269.64</v>
      </c>
      <c r="N18" s="111">
        <f t="shared" si="0"/>
        <v>176269.64</v>
      </c>
    </row>
    <row r="19" spans="1:14" ht="12.75">
      <c r="A19" s="152">
        <v>313</v>
      </c>
      <c r="B19" s="110" t="s">
        <v>36</v>
      </c>
      <c r="C19" s="153">
        <f>C20+C21</f>
        <v>994375</v>
      </c>
      <c r="D19" s="223">
        <f>SUM(D20:D21)</f>
        <v>994375</v>
      </c>
      <c r="E19" s="128"/>
      <c r="F19" s="128"/>
      <c r="G19" s="128"/>
      <c r="H19" s="128"/>
      <c r="I19" s="128"/>
      <c r="J19" s="128"/>
      <c r="K19" s="128"/>
      <c r="L19" s="128"/>
      <c r="M19" s="128">
        <f>M20+M21</f>
        <v>994375</v>
      </c>
      <c r="N19" s="128">
        <f t="shared" si="0"/>
        <v>994375</v>
      </c>
    </row>
    <row r="20" spans="1:14" ht="12.75" customHeight="1">
      <c r="A20" s="108">
        <v>3132</v>
      </c>
      <c r="B20" s="109" t="s">
        <v>71</v>
      </c>
      <c r="C20" s="112">
        <f>D20</f>
        <v>874446</v>
      </c>
      <c r="D20" s="164">
        <v>874446</v>
      </c>
      <c r="E20" s="112"/>
      <c r="F20" s="112"/>
      <c r="G20" s="112"/>
      <c r="H20" s="112"/>
      <c r="I20" s="112"/>
      <c r="J20" s="112"/>
      <c r="K20" s="112"/>
      <c r="L20" s="112"/>
      <c r="M20" s="163">
        <f>D20</f>
        <v>874446</v>
      </c>
      <c r="N20" s="111">
        <f t="shared" si="0"/>
        <v>874446</v>
      </c>
    </row>
    <row r="21" spans="1:14" ht="15.75" customHeight="1">
      <c r="A21" s="108">
        <v>3133</v>
      </c>
      <c r="B21" s="109" t="s">
        <v>72</v>
      </c>
      <c r="C21" s="112">
        <f>D21</f>
        <v>119929</v>
      </c>
      <c r="D21" s="164">
        <v>119929</v>
      </c>
      <c r="E21" s="112"/>
      <c r="F21" s="112"/>
      <c r="G21" s="112"/>
      <c r="H21" s="112"/>
      <c r="I21" s="112"/>
      <c r="J21" s="112"/>
      <c r="K21" s="112"/>
      <c r="L21" s="112"/>
      <c r="M21" s="163">
        <f>D21</f>
        <v>119929</v>
      </c>
      <c r="N21" s="111">
        <f t="shared" si="0"/>
        <v>119929</v>
      </c>
    </row>
    <row r="22" spans="1:14" ht="15.75" customHeight="1">
      <c r="A22" s="129">
        <v>32</v>
      </c>
      <c r="B22" s="130" t="s">
        <v>37</v>
      </c>
      <c r="C22" s="148">
        <f>C23</f>
        <v>318438</v>
      </c>
      <c r="D22" s="222">
        <v>373318</v>
      </c>
      <c r="E22" s="148"/>
      <c r="F22" s="148"/>
      <c r="G22" s="131"/>
      <c r="H22" s="131"/>
      <c r="I22" s="131"/>
      <c r="J22" s="148"/>
      <c r="K22" s="148"/>
      <c r="L22" s="148"/>
      <c r="M22" s="131">
        <f>M23</f>
        <v>318438</v>
      </c>
      <c r="N22" s="131">
        <f t="shared" si="0"/>
        <v>318438</v>
      </c>
    </row>
    <row r="23" spans="1:14" ht="15.75" customHeight="1">
      <c r="A23" s="152">
        <v>321</v>
      </c>
      <c r="B23" s="110" t="s">
        <v>38</v>
      </c>
      <c r="C23" s="153">
        <f>C24</f>
        <v>318438</v>
      </c>
      <c r="D23" s="223">
        <v>318438</v>
      </c>
      <c r="E23" s="153"/>
      <c r="F23" s="153"/>
      <c r="G23" s="153"/>
      <c r="H23" s="153"/>
      <c r="I23" s="153"/>
      <c r="J23" s="153"/>
      <c r="K23" s="153"/>
      <c r="L23" s="153"/>
      <c r="M23" s="128">
        <f>M24</f>
        <v>318438</v>
      </c>
      <c r="N23" s="128">
        <f t="shared" si="0"/>
        <v>318438</v>
      </c>
    </row>
    <row r="24" spans="1:14" ht="15.75" customHeight="1">
      <c r="A24" s="114">
        <v>3212</v>
      </c>
      <c r="B24" s="134" t="s">
        <v>86</v>
      </c>
      <c r="C24" s="115">
        <f>D24</f>
        <v>318438</v>
      </c>
      <c r="D24" s="225">
        <v>318438</v>
      </c>
      <c r="E24" s="115"/>
      <c r="F24" s="115"/>
      <c r="G24" s="115"/>
      <c r="H24" s="115"/>
      <c r="I24" s="115"/>
      <c r="J24" s="115"/>
      <c r="K24" s="115"/>
      <c r="L24" s="115"/>
      <c r="M24" s="163">
        <f>C24</f>
        <v>318438</v>
      </c>
      <c r="N24" s="116">
        <f t="shared" si="0"/>
        <v>318438</v>
      </c>
    </row>
    <row r="25" spans="1:14" ht="15.75" customHeight="1">
      <c r="A25" s="119">
        <v>329</v>
      </c>
      <c r="B25" s="155" t="s">
        <v>41</v>
      </c>
      <c r="C25" s="120">
        <v>35000</v>
      </c>
      <c r="D25" s="239">
        <v>54880</v>
      </c>
      <c r="E25" s="120"/>
      <c r="F25" s="120"/>
      <c r="G25" s="120"/>
      <c r="H25" s="120"/>
      <c r="I25" s="120"/>
      <c r="J25" s="120"/>
      <c r="K25" s="120"/>
      <c r="L25" s="120"/>
      <c r="M25" s="204">
        <v>35000</v>
      </c>
      <c r="N25" s="121">
        <v>35000</v>
      </c>
    </row>
    <row r="26" spans="1:14" ht="15.75" customHeight="1">
      <c r="A26" s="119">
        <v>3295</v>
      </c>
      <c r="B26" s="155" t="s">
        <v>245</v>
      </c>
      <c r="C26" s="120">
        <v>35000</v>
      </c>
      <c r="D26" s="239">
        <v>54880</v>
      </c>
      <c r="E26" s="120"/>
      <c r="F26" s="120"/>
      <c r="G26" s="120"/>
      <c r="H26" s="120"/>
      <c r="I26" s="120"/>
      <c r="J26" s="120"/>
      <c r="K26" s="120"/>
      <c r="L26" s="120"/>
      <c r="M26" s="204">
        <v>35000</v>
      </c>
      <c r="N26" s="121">
        <v>35000</v>
      </c>
    </row>
    <row r="27" spans="1:14" ht="15.75" customHeight="1">
      <c r="A27" s="119"/>
      <c r="B27" s="155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N27" s="121"/>
    </row>
    <row r="28" spans="1:14" ht="15.75" customHeight="1">
      <c r="A28" s="93"/>
      <c r="B28" s="95" t="s">
        <v>87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 customHeight="1">
      <c r="A29" s="93"/>
      <c r="B29" s="271" t="s">
        <v>183</v>
      </c>
      <c r="C29" s="266"/>
      <c r="D29" s="266"/>
      <c r="E29" s="266"/>
      <c r="F29" s="266"/>
      <c r="G29" s="266"/>
      <c r="H29"/>
      <c r="I29"/>
      <c r="J29"/>
      <c r="K29" s="10"/>
      <c r="L29" s="10"/>
      <c r="M29" s="10"/>
      <c r="N29" s="10"/>
    </row>
    <row r="30" spans="1:14" ht="15.75" customHeight="1">
      <c r="A30" s="93"/>
      <c r="B30" s="10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.75" customHeight="1">
      <c r="A31" s="139" t="s">
        <v>93</v>
      </c>
      <c r="B31" s="233" t="s">
        <v>184</v>
      </c>
      <c r="C31" s="234"/>
      <c r="D31" s="234"/>
      <c r="E31" s="233"/>
      <c r="F31" s="233"/>
      <c r="G31" s="233"/>
      <c r="H31" s="233"/>
      <c r="I31" s="233"/>
      <c r="J31" s="233"/>
      <c r="K31" s="233"/>
      <c r="L31" s="233"/>
      <c r="M31" s="233"/>
      <c r="N31" s="233"/>
    </row>
    <row r="32" spans="1:14" ht="15.75" customHeight="1">
      <c r="A32" s="125">
        <v>3</v>
      </c>
      <c r="B32" s="126" t="s">
        <v>32</v>
      </c>
      <c r="C32" s="127">
        <f>D32+E32+F32+G32+H32+I32+J32</f>
        <v>102943</v>
      </c>
      <c r="D32" s="127"/>
      <c r="E32" s="127"/>
      <c r="F32" s="127"/>
      <c r="G32" s="127"/>
      <c r="H32" s="127">
        <v>102943</v>
      </c>
      <c r="I32" s="127"/>
      <c r="J32" s="127"/>
      <c r="K32" s="127"/>
      <c r="L32" s="127"/>
      <c r="M32" s="127">
        <v>107500</v>
      </c>
      <c r="N32" s="127">
        <f aca="true" t="shared" si="1" ref="N32:N43">M32</f>
        <v>107500</v>
      </c>
    </row>
    <row r="33" spans="1:14" ht="15.75" customHeight="1">
      <c r="A33" s="129">
        <v>31</v>
      </c>
      <c r="B33" s="130" t="s">
        <v>33</v>
      </c>
      <c r="C33" s="148">
        <f>D33+E33+F33+G33+H33+I33+J33</f>
        <v>78943</v>
      </c>
      <c r="D33" s="148"/>
      <c r="E33" s="148"/>
      <c r="F33" s="148"/>
      <c r="G33" s="148"/>
      <c r="H33" s="148">
        <v>78943</v>
      </c>
      <c r="I33" s="131"/>
      <c r="J33" s="131"/>
      <c r="K33" s="131"/>
      <c r="L33" s="131"/>
      <c r="M33" s="131">
        <f>M34+M36+M38</f>
        <v>92943</v>
      </c>
      <c r="N33" s="131">
        <f t="shared" si="1"/>
        <v>92943</v>
      </c>
    </row>
    <row r="34" spans="1:14" s="11" customFormat="1" ht="12.75">
      <c r="A34" s="152">
        <v>311</v>
      </c>
      <c r="B34" s="110" t="s">
        <v>34</v>
      </c>
      <c r="C34" s="153">
        <f>D34+E34+F34+G34+H34+I34+J34</f>
        <v>76443</v>
      </c>
      <c r="D34" s="153"/>
      <c r="E34" s="153"/>
      <c r="F34" s="153"/>
      <c r="G34" s="153"/>
      <c r="H34" s="153">
        <v>76443</v>
      </c>
      <c r="I34" s="128"/>
      <c r="J34" s="128"/>
      <c r="K34" s="128"/>
      <c r="L34" s="128"/>
      <c r="M34" s="128">
        <f>M35</f>
        <v>76443</v>
      </c>
      <c r="N34" s="128">
        <f t="shared" si="1"/>
        <v>76443</v>
      </c>
    </row>
    <row r="35" spans="1:14" ht="12.75" customHeight="1">
      <c r="A35" s="108">
        <v>3111</v>
      </c>
      <c r="B35" s="109" t="s">
        <v>70</v>
      </c>
      <c r="C35" s="112">
        <f>D35+E35+F35+G35+H35+I35+J35</f>
        <v>76443</v>
      </c>
      <c r="D35" s="112"/>
      <c r="E35" s="112"/>
      <c r="F35" s="112"/>
      <c r="G35" s="112"/>
      <c r="H35" s="112">
        <v>76443</v>
      </c>
      <c r="I35" s="112"/>
      <c r="J35" s="112"/>
      <c r="K35" s="112"/>
      <c r="L35" s="112"/>
      <c r="M35" s="163">
        <f>C35</f>
        <v>76443</v>
      </c>
      <c r="N35" s="111">
        <f t="shared" si="1"/>
        <v>76443</v>
      </c>
    </row>
    <row r="36" spans="1:14" ht="12.75">
      <c r="A36" s="152">
        <v>312</v>
      </c>
      <c r="B36" s="110" t="s">
        <v>35</v>
      </c>
      <c r="C36" s="153">
        <f>C37</f>
        <v>2500</v>
      </c>
      <c r="D36" s="153"/>
      <c r="E36" s="153"/>
      <c r="F36" s="153"/>
      <c r="G36" s="153"/>
      <c r="H36" s="153">
        <f>H37</f>
        <v>2500</v>
      </c>
      <c r="I36" s="128"/>
      <c r="J36" s="128"/>
      <c r="K36" s="128"/>
      <c r="L36" s="128"/>
      <c r="M36" s="128">
        <f>M37</f>
        <v>2500</v>
      </c>
      <c r="N36" s="128">
        <f t="shared" si="1"/>
        <v>2500</v>
      </c>
    </row>
    <row r="37" spans="1:14" ht="12.75" customHeight="1">
      <c r="A37" s="108">
        <v>3121</v>
      </c>
      <c r="B37" s="109" t="s">
        <v>35</v>
      </c>
      <c r="C37" s="112">
        <f>D37+E37+F37+G37+H37+I37+J37</f>
        <v>2500</v>
      </c>
      <c r="D37" s="112"/>
      <c r="E37" s="112"/>
      <c r="F37" s="112"/>
      <c r="G37" s="112"/>
      <c r="H37" s="112">
        <v>2500</v>
      </c>
      <c r="I37" s="112"/>
      <c r="J37" s="112"/>
      <c r="K37" s="112"/>
      <c r="L37" s="112"/>
      <c r="M37" s="163">
        <f>C37</f>
        <v>2500</v>
      </c>
      <c r="N37" s="111">
        <f t="shared" si="1"/>
        <v>2500</v>
      </c>
    </row>
    <row r="38" spans="1:14" ht="12.75">
      <c r="A38" s="152">
        <v>313</v>
      </c>
      <c r="B38" s="110" t="s">
        <v>36</v>
      </c>
      <c r="C38" s="153">
        <f>C39+C40</f>
        <v>14000</v>
      </c>
      <c r="D38" s="153"/>
      <c r="E38" s="153"/>
      <c r="F38" s="153"/>
      <c r="G38" s="153"/>
      <c r="H38" s="153">
        <f>H39+H40</f>
        <v>14000</v>
      </c>
      <c r="I38" s="128"/>
      <c r="J38" s="128"/>
      <c r="K38" s="128"/>
      <c r="L38" s="128"/>
      <c r="M38" s="128">
        <f>M39+M40</f>
        <v>14000</v>
      </c>
      <c r="N38" s="128">
        <f t="shared" si="1"/>
        <v>14000</v>
      </c>
    </row>
    <row r="39" spans="1:14" ht="12.75" customHeight="1">
      <c r="A39" s="108">
        <v>3132</v>
      </c>
      <c r="B39" s="109" t="s">
        <v>71</v>
      </c>
      <c r="C39" s="112">
        <f>D39+E39+F39+G39+H39+I39+J39</f>
        <v>12600</v>
      </c>
      <c r="D39" s="112"/>
      <c r="E39" s="112"/>
      <c r="F39" s="112"/>
      <c r="G39" s="112"/>
      <c r="H39" s="112">
        <v>12600</v>
      </c>
      <c r="I39" s="112"/>
      <c r="J39" s="112"/>
      <c r="K39" s="112"/>
      <c r="L39" s="112"/>
      <c r="M39" s="163">
        <f>C39</f>
        <v>12600</v>
      </c>
      <c r="N39" s="111">
        <f t="shared" si="1"/>
        <v>12600</v>
      </c>
    </row>
    <row r="40" spans="1:14" ht="12.75">
      <c r="A40" s="108">
        <v>3133</v>
      </c>
      <c r="B40" s="109" t="s">
        <v>72</v>
      </c>
      <c r="C40" s="112">
        <f>D40+E40+F40+G40+H40+I40+J40</f>
        <v>1400</v>
      </c>
      <c r="D40" s="112"/>
      <c r="E40" s="112"/>
      <c r="F40" s="112"/>
      <c r="G40" s="112"/>
      <c r="H40" s="112">
        <v>1400</v>
      </c>
      <c r="I40" s="112"/>
      <c r="J40" s="112"/>
      <c r="K40" s="112"/>
      <c r="L40" s="112"/>
      <c r="M40" s="163">
        <f>C40</f>
        <v>1400</v>
      </c>
      <c r="N40" s="111">
        <f t="shared" si="1"/>
        <v>1400</v>
      </c>
    </row>
    <row r="41" spans="1:14" ht="12.75" customHeight="1">
      <c r="A41" s="129">
        <v>32</v>
      </c>
      <c r="B41" s="130" t="s">
        <v>37</v>
      </c>
      <c r="C41" s="148">
        <v>10000</v>
      </c>
      <c r="D41" s="148"/>
      <c r="E41" s="148"/>
      <c r="F41" s="148"/>
      <c r="G41" s="148"/>
      <c r="H41" s="148">
        <v>10000</v>
      </c>
      <c r="I41" s="131"/>
      <c r="J41" s="148"/>
      <c r="K41" s="148"/>
      <c r="L41" s="148"/>
      <c r="M41" s="131">
        <f>M42</f>
        <v>3000</v>
      </c>
      <c r="N41" s="131">
        <f t="shared" si="1"/>
        <v>3000</v>
      </c>
    </row>
    <row r="42" spans="1:14" ht="12.75">
      <c r="A42" s="152">
        <v>321</v>
      </c>
      <c r="B42" s="110" t="s">
        <v>38</v>
      </c>
      <c r="C42" s="153">
        <f>D42+E42+F42+G42+H42+I42+J42</f>
        <v>3000</v>
      </c>
      <c r="D42" s="153"/>
      <c r="E42" s="153"/>
      <c r="F42" s="153"/>
      <c r="G42" s="153"/>
      <c r="H42" s="153">
        <v>3000</v>
      </c>
      <c r="I42" s="153"/>
      <c r="J42" s="153"/>
      <c r="K42" s="153"/>
      <c r="L42" s="153"/>
      <c r="M42" s="128">
        <f>M43</f>
        <v>3000</v>
      </c>
      <c r="N42" s="128">
        <f t="shared" si="1"/>
        <v>3000</v>
      </c>
    </row>
    <row r="43" spans="1:14" ht="12.75" customHeight="1">
      <c r="A43" s="114">
        <v>3212</v>
      </c>
      <c r="B43" s="134" t="s">
        <v>86</v>
      </c>
      <c r="C43" s="115">
        <f>D43+E43+F43+G43+H43+I43+J43</f>
        <v>3000</v>
      </c>
      <c r="D43" s="115"/>
      <c r="E43" s="115"/>
      <c r="F43" s="115"/>
      <c r="G43" s="115"/>
      <c r="H43" s="115">
        <v>3000</v>
      </c>
      <c r="I43" s="115"/>
      <c r="J43" s="115"/>
      <c r="K43" s="115"/>
      <c r="L43" s="115"/>
      <c r="M43" s="163">
        <f>C43</f>
        <v>3000</v>
      </c>
      <c r="N43" s="116">
        <f t="shared" si="1"/>
        <v>3000</v>
      </c>
    </row>
    <row r="44" spans="1:14" ht="12.75" customHeight="1">
      <c r="A44" s="119">
        <v>329</v>
      </c>
      <c r="B44" s="155" t="s">
        <v>41</v>
      </c>
      <c r="C44" s="120">
        <v>7000</v>
      </c>
      <c r="D44" s="120"/>
      <c r="E44" s="120"/>
      <c r="F44" s="120"/>
      <c r="G44" s="120"/>
      <c r="H44" s="120">
        <v>7000</v>
      </c>
      <c r="I44" s="120"/>
      <c r="J44" s="120"/>
      <c r="K44" s="120"/>
      <c r="L44" s="120"/>
      <c r="M44" s="204">
        <v>7000</v>
      </c>
      <c r="N44" s="121">
        <v>7000</v>
      </c>
    </row>
    <row r="45" spans="1:14" ht="12.75" customHeight="1">
      <c r="A45" s="119">
        <v>3295</v>
      </c>
      <c r="B45" s="155" t="s">
        <v>245</v>
      </c>
      <c r="C45" s="120">
        <v>7000</v>
      </c>
      <c r="D45" s="120"/>
      <c r="E45" s="120"/>
      <c r="F45" s="120"/>
      <c r="G45" s="120"/>
      <c r="H45" s="120">
        <v>7000</v>
      </c>
      <c r="I45" s="120"/>
      <c r="J45" s="120"/>
      <c r="K45" s="120"/>
      <c r="L45" s="120"/>
      <c r="M45" s="204">
        <v>7000</v>
      </c>
      <c r="N45" s="121">
        <v>7000</v>
      </c>
    </row>
    <row r="46" spans="1:14" ht="16.5" customHeight="1">
      <c r="A46" s="119"/>
      <c r="B46" s="155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121"/>
    </row>
    <row r="47" spans="1:14" ht="16.5" customHeight="1">
      <c r="A47" s="92"/>
      <c r="B47" s="14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  <c r="N47" s="118"/>
    </row>
    <row r="48" spans="1:14" ht="16.5" customHeight="1">
      <c r="A48" s="92"/>
      <c r="B48" s="14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8"/>
      <c r="N48" s="118"/>
    </row>
    <row r="49" spans="1:14" ht="12.75">
      <c r="A49" s="92"/>
      <c r="B49" s="272" t="s">
        <v>205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</row>
    <row r="50" spans="1:14" ht="12.75" customHeight="1">
      <c r="A50" s="92"/>
      <c r="B50" s="14" t="s">
        <v>92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  <c r="N50" s="118"/>
    </row>
    <row r="51" spans="1:14" ht="12.75">
      <c r="A51" s="141" t="s">
        <v>89</v>
      </c>
      <c r="B51" s="142" t="s">
        <v>200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7"/>
      <c r="N51" s="137"/>
    </row>
    <row r="52" spans="1:14" ht="12.75" customHeight="1">
      <c r="A52" s="125">
        <v>3</v>
      </c>
      <c r="B52" s="126" t="s">
        <v>32</v>
      </c>
      <c r="C52" s="127">
        <f>C53+C85+C89+C93</f>
        <v>772461.2999999998</v>
      </c>
      <c r="D52" s="127"/>
      <c r="E52" s="127">
        <v>603841.3</v>
      </c>
      <c r="F52" s="127">
        <v>15000</v>
      </c>
      <c r="G52" s="127">
        <v>120000</v>
      </c>
      <c r="H52" s="127">
        <v>3620</v>
      </c>
      <c r="I52" s="127"/>
      <c r="J52" s="127">
        <f>J53+J85+J89</f>
        <v>0</v>
      </c>
      <c r="K52" s="127"/>
      <c r="L52" s="127"/>
      <c r="M52" s="127">
        <f>M53+M93+M85+M89</f>
        <v>772461.2999999998</v>
      </c>
      <c r="N52" s="127">
        <f>M52</f>
        <v>772461.2999999998</v>
      </c>
    </row>
    <row r="53" spans="1:14" ht="12.75">
      <c r="A53" s="129">
        <v>32</v>
      </c>
      <c r="B53" s="130" t="s">
        <v>37</v>
      </c>
      <c r="C53" s="131">
        <f>C54+C59+C66+C76+C78</f>
        <v>632570.6299999999</v>
      </c>
      <c r="D53" s="131"/>
      <c r="E53" s="131">
        <v>504343.07</v>
      </c>
      <c r="F53" s="131"/>
      <c r="G53" s="131">
        <v>120000</v>
      </c>
      <c r="H53" s="131">
        <v>3620</v>
      </c>
      <c r="I53" s="131"/>
      <c r="J53" s="131">
        <f>J54+J59+J66+J76+J78</f>
        <v>0</v>
      </c>
      <c r="K53" s="131"/>
      <c r="L53" s="131"/>
      <c r="M53" s="194">
        <f>M54+M59+M66+M76+M78</f>
        <v>632570.6299999999</v>
      </c>
      <c r="N53" s="131">
        <f aca="true" t="shared" si="2" ref="N53:N87">M53</f>
        <v>632570.6299999999</v>
      </c>
    </row>
    <row r="54" spans="1:14" ht="12.75" customHeight="1">
      <c r="A54" s="152">
        <v>321</v>
      </c>
      <c r="B54" s="110" t="s">
        <v>38</v>
      </c>
      <c r="C54" s="128">
        <f>C55+C56+C57+C58</f>
        <v>37243</v>
      </c>
      <c r="D54" s="153"/>
      <c r="E54" s="128">
        <f>E55+E56+E57+E58</f>
        <v>37243</v>
      </c>
      <c r="F54" s="128"/>
      <c r="G54" s="128"/>
      <c r="H54" s="128"/>
      <c r="I54" s="128"/>
      <c r="J54" s="128">
        <f>J55+J56+J57+J58</f>
        <v>0</v>
      </c>
      <c r="K54" s="128"/>
      <c r="L54" s="128"/>
      <c r="M54" s="128">
        <f>M55+M56+M57+M58</f>
        <v>37243</v>
      </c>
      <c r="N54" s="128">
        <f t="shared" si="2"/>
        <v>37243</v>
      </c>
    </row>
    <row r="55" spans="1:14" ht="12.75">
      <c r="A55" s="108">
        <v>3211</v>
      </c>
      <c r="B55" s="109" t="s">
        <v>65</v>
      </c>
      <c r="C55" s="112">
        <f>D55+E55+F55+G55+H55+I55+J55</f>
        <v>30100</v>
      </c>
      <c r="D55" s="112"/>
      <c r="E55" s="164">
        <v>30100</v>
      </c>
      <c r="F55" s="164"/>
      <c r="G55" s="164"/>
      <c r="H55" s="164"/>
      <c r="I55" s="164"/>
      <c r="J55" s="164"/>
      <c r="K55" s="112"/>
      <c r="L55" s="112"/>
      <c r="M55" s="163">
        <f>C55</f>
        <v>30100</v>
      </c>
      <c r="N55" s="111">
        <f t="shared" si="2"/>
        <v>30100</v>
      </c>
    </row>
    <row r="56" spans="1:14" ht="12.75" customHeight="1">
      <c r="A56" s="108">
        <v>3212</v>
      </c>
      <c r="B56" s="109" t="s">
        <v>66</v>
      </c>
      <c r="C56" s="112">
        <f>D56+E56+F56+G56+H56+I56+J56</f>
        <v>0</v>
      </c>
      <c r="D56" s="112"/>
      <c r="E56" s="164">
        <v>0</v>
      </c>
      <c r="F56" s="164"/>
      <c r="G56" s="164"/>
      <c r="H56" s="164"/>
      <c r="I56" s="164"/>
      <c r="J56" s="164"/>
      <c r="K56" s="112"/>
      <c r="L56" s="112"/>
      <c r="M56" s="163">
        <f>C56</f>
        <v>0</v>
      </c>
      <c r="N56" s="111">
        <f t="shared" si="2"/>
        <v>0</v>
      </c>
    </row>
    <row r="57" spans="1:14" ht="12.75">
      <c r="A57" s="108">
        <v>3213</v>
      </c>
      <c r="B57" s="109" t="s">
        <v>67</v>
      </c>
      <c r="C57" s="112">
        <f>D57+E57+F57+G57+H57+I57+J57</f>
        <v>3020</v>
      </c>
      <c r="D57" s="112"/>
      <c r="E57" s="164">
        <v>3020</v>
      </c>
      <c r="F57" s="164"/>
      <c r="G57" s="164"/>
      <c r="H57" s="164"/>
      <c r="I57" s="164"/>
      <c r="J57" s="164"/>
      <c r="K57" s="112"/>
      <c r="L57" s="112"/>
      <c r="M57" s="163">
        <f>C57</f>
        <v>3020</v>
      </c>
      <c r="N57" s="111">
        <f t="shared" si="2"/>
        <v>3020</v>
      </c>
    </row>
    <row r="58" spans="1:14" ht="12.75" customHeight="1">
      <c r="A58" s="108">
        <v>3214</v>
      </c>
      <c r="B58" s="109" t="s">
        <v>77</v>
      </c>
      <c r="C58" s="112">
        <f>D58+E58+F58+G58+H58+I58+J58</f>
        <v>4123</v>
      </c>
      <c r="D58" s="112"/>
      <c r="E58" s="164">
        <v>4123</v>
      </c>
      <c r="F58" s="164"/>
      <c r="G58" s="164"/>
      <c r="H58" s="164"/>
      <c r="I58" s="164"/>
      <c r="J58" s="164"/>
      <c r="K58" s="112"/>
      <c r="L58" s="112"/>
      <c r="M58" s="163">
        <f>C58</f>
        <v>4123</v>
      </c>
      <c r="N58" s="111">
        <f t="shared" si="2"/>
        <v>4123</v>
      </c>
    </row>
    <row r="59" spans="1:14" ht="12.75" customHeight="1">
      <c r="A59" s="152">
        <v>322</v>
      </c>
      <c r="B59" s="110" t="s">
        <v>39</v>
      </c>
      <c r="C59" s="128">
        <f>C60+C61+C62+C63+C64+C65</f>
        <v>355726.77999999997</v>
      </c>
      <c r="D59" s="128"/>
      <c r="E59" s="227">
        <f>E60+E61+E62+E63+E64+E65</f>
        <v>340726.77999999997</v>
      </c>
      <c r="F59" s="227">
        <v>15000</v>
      </c>
      <c r="G59" s="227"/>
      <c r="H59" s="227"/>
      <c r="I59" s="227"/>
      <c r="J59" s="227"/>
      <c r="K59" s="128"/>
      <c r="L59" s="128"/>
      <c r="M59" s="128">
        <f>M60+M61+M62+M63+M64+M65</f>
        <v>355726.77999999997</v>
      </c>
      <c r="N59" s="128">
        <f t="shared" si="2"/>
        <v>355726.77999999997</v>
      </c>
    </row>
    <row r="60" spans="1:14" ht="12.75" customHeight="1">
      <c r="A60" s="108">
        <v>3221</v>
      </c>
      <c r="B60" s="109" t="s">
        <v>51</v>
      </c>
      <c r="C60" s="112">
        <f aca="true" t="shared" si="3" ref="C60:C65">D60+E60+F60+G60+H60+I60+J60</f>
        <v>80348.87</v>
      </c>
      <c r="D60" s="112"/>
      <c r="E60" s="164">
        <v>80348.87</v>
      </c>
      <c r="F60" s="164"/>
      <c r="G60" s="164"/>
      <c r="H60" s="164"/>
      <c r="I60" s="164"/>
      <c r="J60" s="164"/>
      <c r="K60" s="112"/>
      <c r="L60" s="112"/>
      <c r="M60" s="163">
        <f aca="true" t="shared" si="4" ref="M60:M65">C60</f>
        <v>80348.87</v>
      </c>
      <c r="N60" s="111">
        <f t="shared" si="2"/>
        <v>80348.87</v>
      </c>
    </row>
    <row r="61" spans="1:14" ht="12.75">
      <c r="A61" s="108">
        <v>3222</v>
      </c>
      <c r="B61" s="109" t="s">
        <v>68</v>
      </c>
      <c r="C61" s="112">
        <f t="shared" si="3"/>
        <v>0</v>
      </c>
      <c r="D61" s="112"/>
      <c r="E61" s="164"/>
      <c r="F61" s="164"/>
      <c r="G61" s="164"/>
      <c r="H61" s="164"/>
      <c r="I61" s="164"/>
      <c r="J61" s="164"/>
      <c r="K61" s="112"/>
      <c r="L61" s="112"/>
      <c r="M61" s="163">
        <f t="shared" si="4"/>
        <v>0</v>
      </c>
      <c r="N61" s="111">
        <f t="shared" si="2"/>
        <v>0</v>
      </c>
    </row>
    <row r="62" spans="1:14" ht="12.75" customHeight="1">
      <c r="A62" s="108">
        <v>3223</v>
      </c>
      <c r="B62" s="109" t="s">
        <v>52</v>
      </c>
      <c r="C62" s="112">
        <f t="shared" si="3"/>
        <v>253923.61</v>
      </c>
      <c r="D62" s="112"/>
      <c r="E62" s="164">
        <v>238923.61</v>
      </c>
      <c r="F62" s="164">
        <v>15000</v>
      </c>
      <c r="G62" s="164"/>
      <c r="H62" s="164"/>
      <c r="I62" s="164"/>
      <c r="J62" s="164"/>
      <c r="K62" s="112"/>
      <c r="L62" s="112"/>
      <c r="M62" s="163">
        <f t="shared" si="4"/>
        <v>253923.61</v>
      </c>
      <c r="N62" s="111">
        <f t="shared" si="2"/>
        <v>253923.61</v>
      </c>
    </row>
    <row r="63" spans="1:14" ht="12.75">
      <c r="A63" s="108">
        <v>3224</v>
      </c>
      <c r="B63" s="109" t="s">
        <v>53</v>
      </c>
      <c r="C63" s="112">
        <f t="shared" si="3"/>
        <v>0</v>
      </c>
      <c r="D63" s="112"/>
      <c r="E63" s="164"/>
      <c r="F63" s="164"/>
      <c r="G63" s="164"/>
      <c r="H63" s="164"/>
      <c r="I63" s="164"/>
      <c r="J63" s="164"/>
      <c r="K63" s="112"/>
      <c r="L63" s="112"/>
      <c r="M63" s="163">
        <f t="shared" si="4"/>
        <v>0</v>
      </c>
      <c r="N63" s="111">
        <f t="shared" si="2"/>
        <v>0</v>
      </c>
    </row>
    <row r="64" spans="1:14" ht="12.75" customHeight="1">
      <c r="A64" s="108">
        <v>3225</v>
      </c>
      <c r="B64" s="109" t="s">
        <v>54</v>
      </c>
      <c r="C64" s="112">
        <f t="shared" si="3"/>
        <v>18667.87</v>
      </c>
      <c r="D64" s="112"/>
      <c r="E64" s="164">
        <v>18667.87</v>
      </c>
      <c r="F64" s="164"/>
      <c r="G64" s="164"/>
      <c r="H64" s="164"/>
      <c r="I64" s="164"/>
      <c r="J64" s="113"/>
      <c r="K64" s="112"/>
      <c r="L64" s="112"/>
      <c r="M64" s="163">
        <f t="shared" si="4"/>
        <v>18667.87</v>
      </c>
      <c r="N64" s="111">
        <f t="shared" si="2"/>
        <v>18667.87</v>
      </c>
    </row>
    <row r="65" spans="1:14" ht="12.75">
      <c r="A65" s="108">
        <v>3227</v>
      </c>
      <c r="B65" s="109" t="s">
        <v>76</v>
      </c>
      <c r="C65" s="112">
        <f t="shared" si="3"/>
        <v>2786.43</v>
      </c>
      <c r="D65" s="112"/>
      <c r="E65" s="164">
        <v>2786.43</v>
      </c>
      <c r="F65" s="164"/>
      <c r="G65" s="164"/>
      <c r="H65" s="164"/>
      <c r="I65" s="164"/>
      <c r="J65" s="164"/>
      <c r="K65" s="112"/>
      <c r="L65" s="112"/>
      <c r="M65" s="163">
        <f t="shared" si="4"/>
        <v>2786.43</v>
      </c>
      <c r="N65" s="111">
        <f t="shared" si="2"/>
        <v>2786.43</v>
      </c>
    </row>
    <row r="66" spans="1:14" ht="12.75" customHeight="1">
      <c r="A66" s="152">
        <v>323</v>
      </c>
      <c r="B66" s="110" t="s">
        <v>40</v>
      </c>
      <c r="C66" s="128">
        <f>SUM(C67:C75)</f>
        <v>112397.29000000001</v>
      </c>
      <c r="D66" s="128"/>
      <c r="E66" s="227">
        <f>E67+E68+E69+E70+E71+E72+E73+E74+E75</f>
        <v>112397.29000000001</v>
      </c>
      <c r="F66" s="227"/>
      <c r="G66" s="227"/>
      <c r="H66" s="227"/>
      <c r="I66" s="227"/>
      <c r="J66" s="227"/>
      <c r="K66" s="128"/>
      <c r="L66" s="128"/>
      <c r="M66" s="128">
        <f>M67+M68+M69+M70+M71+M72+M73+M74+M75</f>
        <v>112397.29000000001</v>
      </c>
      <c r="N66" s="128">
        <f t="shared" si="2"/>
        <v>112397.29000000001</v>
      </c>
    </row>
    <row r="67" spans="1:14" s="11" customFormat="1" ht="12.75">
      <c r="A67" s="108">
        <v>3231</v>
      </c>
      <c r="B67" s="109" t="s">
        <v>55</v>
      </c>
      <c r="C67" s="112">
        <f>D67+E67+F67+G67+H67+I67+J67+K67+L67</f>
        <v>29253.24</v>
      </c>
      <c r="D67" s="112"/>
      <c r="E67" s="164">
        <v>29253.24</v>
      </c>
      <c r="F67" s="164"/>
      <c r="G67" s="164"/>
      <c r="H67" s="112"/>
      <c r="I67" s="112"/>
      <c r="J67" s="112"/>
      <c r="K67" s="112"/>
      <c r="L67" s="112"/>
      <c r="M67" s="163">
        <f aca="true" t="shared" si="5" ref="M67:M75">C67</f>
        <v>29253.24</v>
      </c>
      <c r="N67" s="111">
        <f t="shared" si="2"/>
        <v>29253.24</v>
      </c>
    </row>
    <row r="68" spans="1:14" ht="12.75" customHeight="1">
      <c r="A68" s="108">
        <v>3232</v>
      </c>
      <c r="B68" s="109" t="s">
        <v>56</v>
      </c>
      <c r="C68" s="112">
        <f aca="true" t="shared" si="6" ref="C68:C75">D68+E68+F68+G68+H68+I68+J68+K68+L68</f>
        <v>0</v>
      </c>
      <c r="D68" s="112"/>
      <c r="E68" s="164"/>
      <c r="F68" s="164"/>
      <c r="G68" s="164"/>
      <c r="H68" s="112"/>
      <c r="I68" s="112"/>
      <c r="J68" s="112"/>
      <c r="K68" s="112"/>
      <c r="L68" s="112"/>
      <c r="M68" s="163">
        <f t="shared" si="5"/>
        <v>0</v>
      </c>
      <c r="N68" s="111">
        <f t="shared" si="2"/>
        <v>0</v>
      </c>
    </row>
    <row r="69" spans="1:14" ht="12.75">
      <c r="A69" s="108">
        <v>3233</v>
      </c>
      <c r="B69" s="109" t="s">
        <v>57</v>
      </c>
      <c r="C69" s="112">
        <f t="shared" si="6"/>
        <v>0</v>
      </c>
      <c r="D69" s="112"/>
      <c r="E69" s="164"/>
      <c r="F69" s="164"/>
      <c r="G69" s="164"/>
      <c r="H69" s="112"/>
      <c r="I69" s="112"/>
      <c r="J69" s="112"/>
      <c r="K69" s="112"/>
      <c r="L69" s="112"/>
      <c r="M69" s="163">
        <f t="shared" si="5"/>
        <v>0</v>
      </c>
      <c r="N69" s="111">
        <f t="shared" si="2"/>
        <v>0</v>
      </c>
    </row>
    <row r="70" spans="1:14" ht="12.75" customHeight="1">
      <c r="A70" s="108">
        <v>3234</v>
      </c>
      <c r="B70" s="109" t="s">
        <v>58</v>
      </c>
      <c r="C70" s="112">
        <f t="shared" si="6"/>
        <v>26329.91</v>
      </c>
      <c r="D70" s="112"/>
      <c r="E70" s="164">
        <v>26329.91</v>
      </c>
      <c r="F70" s="164"/>
      <c r="G70" s="164"/>
      <c r="H70" s="112"/>
      <c r="I70" s="112"/>
      <c r="J70" s="112"/>
      <c r="K70" s="112"/>
      <c r="L70" s="112"/>
      <c r="M70" s="163">
        <f t="shared" si="5"/>
        <v>26329.91</v>
      </c>
      <c r="N70" s="111">
        <f t="shared" si="2"/>
        <v>26329.91</v>
      </c>
    </row>
    <row r="71" spans="1:14" ht="12.75">
      <c r="A71" s="108">
        <v>3235</v>
      </c>
      <c r="B71" s="109" t="s">
        <v>156</v>
      </c>
      <c r="C71" s="112">
        <f t="shared" si="6"/>
        <v>0</v>
      </c>
      <c r="D71" s="112"/>
      <c r="E71" s="164"/>
      <c r="F71" s="164"/>
      <c r="G71" s="164"/>
      <c r="H71" s="112"/>
      <c r="I71" s="112"/>
      <c r="J71" s="112"/>
      <c r="K71" s="112"/>
      <c r="L71" s="112"/>
      <c r="M71" s="163">
        <f t="shared" si="5"/>
        <v>0</v>
      </c>
      <c r="N71" s="111">
        <f>M71</f>
        <v>0</v>
      </c>
    </row>
    <row r="72" spans="1:14" ht="15" customHeight="1">
      <c r="A72" s="108">
        <v>3236</v>
      </c>
      <c r="B72" s="109" t="s">
        <v>59</v>
      </c>
      <c r="C72" s="112">
        <f t="shared" si="6"/>
        <v>9838.41</v>
      </c>
      <c r="D72" s="112"/>
      <c r="E72" s="164">
        <v>9838.41</v>
      </c>
      <c r="F72" s="164"/>
      <c r="G72" s="164"/>
      <c r="H72" s="112"/>
      <c r="I72" s="112"/>
      <c r="J72" s="112"/>
      <c r="K72" s="112"/>
      <c r="L72" s="112"/>
      <c r="M72" s="163">
        <f t="shared" si="5"/>
        <v>9838.41</v>
      </c>
      <c r="N72" s="111">
        <f t="shared" si="2"/>
        <v>9838.41</v>
      </c>
    </row>
    <row r="73" spans="1:14" ht="21" customHeight="1">
      <c r="A73" s="108">
        <v>3237</v>
      </c>
      <c r="B73" s="109" t="s">
        <v>60</v>
      </c>
      <c r="C73" s="112">
        <f t="shared" si="6"/>
        <v>9934.69</v>
      </c>
      <c r="D73" s="112"/>
      <c r="E73" s="164">
        <v>9934.69</v>
      </c>
      <c r="F73" s="164"/>
      <c r="G73" s="164"/>
      <c r="H73" s="112"/>
      <c r="I73" s="112"/>
      <c r="J73" s="112"/>
      <c r="K73" s="112"/>
      <c r="L73" s="112"/>
      <c r="M73" s="163">
        <f t="shared" si="5"/>
        <v>9934.69</v>
      </c>
      <c r="N73" s="111">
        <f t="shared" si="2"/>
        <v>9934.69</v>
      </c>
    </row>
    <row r="74" spans="1:14" ht="12.75" customHeight="1">
      <c r="A74" s="108">
        <v>3238</v>
      </c>
      <c r="B74" s="109" t="s">
        <v>61</v>
      </c>
      <c r="C74" s="112">
        <f t="shared" si="6"/>
        <v>12463.5</v>
      </c>
      <c r="D74" s="112"/>
      <c r="E74" s="164">
        <v>12463.5</v>
      </c>
      <c r="F74" s="164"/>
      <c r="G74" s="164"/>
      <c r="H74" s="112"/>
      <c r="I74" s="112"/>
      <c r="J74" s="112"/>
      <c r="K74" s="112"/>
      <c r="L74" s="112"/>
      <c r="M74" s="163">
        <f t="shared" si="5"/>
        <v>12463.5</v>
      </c>
      <c r="N74" s="111">
        <f t="shared" si="2"/>
        <v>12463.5</v>
      </c>
    </row>
    <row r="75" spans="1:14" ht="12.75">
      <c r="A75" s="108">
        <v>3239</v>
      </c>
      <c r="B75" s="109" t="s">
        <v>69</v>
      </c>
      <c r="C75" s="112">
        <f t="shared" si="6"/>
        <v>24577.54</v>
      </c>
      <c r="D75" s="112"/>
      <c r="E75" s="164">
        <v>24577.54</v>
      </c>
      <c r="F75" s="164"/>
      <c r="G75" s="164"/>
      <c r="H75" s="112"/>
      <c r="I75" s="112"/>
      <c r="J75" s="112"/>
      <c r="K75" s="112"/>
      <c r="L75" s="112"/>
      <c r="M75" s="163">
        <f t="shared" si="5"/>
        <v>24577.54</v>
      </c>
      <c r="N75" s="111">
        <f t="shared" si="2"/>
        <v>24577.54</v>
      </c>
    </row>
    <row r="76" spans="1:14" ht="25.5" customHeight="1">
      <c r="A76" s="152">
        <v>324</v>
      </c>
      <c r="B76" s="110" t="s">
        <v>104</v>
      </c>
      <c r="C76" s="128">
        <f>C77</f>
        <v>0</v>
      </c>
      <c r="D76" s="128"/>
      <c r="E76" s="128">
        <f>E77</f>
        <v>0</v>
      </c>
      <c r="F76" s="128"/>
      <c r="G76" s="128">
        <f>G77</f>
        <v>0</v>
      </c>
      <c r="H76" s="153"/>
      <c r="I76" s="153"/>
      <c r="J76" s="153"/>
      <c r="K76" s="153"/>
      <c r="L76" s="153"/>
      <c r="M76" s="128">
        <f>M77</f>
        <v>0</v>
      </c>
      <c r="N76" s="128">
        <f t="shared" si="2"/>
        <v>0</v>
      </c>
    </row>
    <row r="77" spans="1:14" ht="25.5">
      <c r="A77" s="108">
        <v>3241</v>
      </c>
      <c r="B77" s="161" t="s">
        <v>104</v>
      </c>
      <c r="C77" s="112">
        <f>D77+E77+F77+G77+H77+I77+J77+K77+L77</f>
        <v>0</v>
      </c>
      <c r="D77" s="164"/>
      <c r="E77" s="164"/>
      <c r="F77" s="164"/>
      <c r="G77" s="164"/>
      <c r="H77" s="164"/>
      <c r="I77" s="164"/>
      <c r="J77" s="164"/>
      <c r="K77" s="164"/>
      <c r="L77" s="112"/>
      <c r="M77" s="163">
        <f>C77</f>
        <v>0</v>
      </c>
      <c r="N77" s="111">
        <f>M77</f>
        <v>0</v>
      </c>
    </row>
    <row r="78" spans="1:14" ht="12.75" customHeight="1">
      <c r="A78" s="152">
        <v>329</v>
      </c>
      <c r="B78" s="110" t="s">
        <v>41</v>
      </c>
      <c r="C78" s="128">
        <f>SUM(C79:C84)</f>
        <v>127203.56</v>
      </c>
      <c r="D78" s="227"/>
      <c r="E78" s="227">
        <f>SUM(E79:E84)</f>
        <v>3583.56</v>
      </c>
      <c r="F78" s="227"/>
      <c r="G78" s="227">
        <f>G79+G81+G82+G83+G84</f>
        <v>120000</v>
      </c>
      <c r="H78" s="227">
        <f>H84</f>
        <v>3620</v>
      </c>
      <c r="I78" s="227"/>
      <c r="J78" s="227"/>
      <c r="K78" s="227"/>
      <c r="L78" s="128"/>
      <c r="M78" s="128">
        <f>M79+M80+M81+M82+M83+M84</f>
        <v>127203.56</v>
      </c>
      <c r="N78" s="128">
        <f t="shared" si="2"/>
        <v>127203.56</v>
      </c>
    </row>
    <row r="79" spans="1:14" ht="12.75">
      <c r="A79" s="162">
        <v>3292</v>
      </c>
      <c r="B79" s="161" t="s">
        <v>187</v>
      </c>
      <c r="C79" s="165">
        <f aca="true" t="shared" si="7" ref="C79:C84">D79+E79+F79+G79+H79+I79+J79+K79+L79</f>
        <v>0</v>
      </c>
      <c r="D79" s="229"/>
      <c r="E79" s="229"/>
      <c r="F79" s="229"/>
      <c r="G79" s="210"/>
      <c r="H79" s="229"/>
      <c r="I79" s="229"/>
      <c r="J79" s="229"/>
      <c r="K79" s="229"/>
      <c r="L79" s="163"/>
      <c r="M79" s="163">
        <f aca="true" t="shared" si="8" ref="M79:M84">C79</f>
        <v>0</v>
      </c>
      <c r="N79" s="163">
        <f aca="true" t="shared" si="9" ref="N79:N84">M79</f>
        <v>0</v>
      </c>
    </row>
    <row r="80" spans="1:14" ht="12.75">
      <c r="A80" s="162">
        <v>3293</v>
      </c>
      <c r="B80" s="161" t="s">
        <v>185</v>
      </c>
      <c r="C80" s="165">
        <f t="shared" si="7"/>
        <v>0</v>
      </c>
      <c r="D80" s="210"/>
      <c r="E80" s="210">
        <v>0</v>
      </c>
      <c r="F80" s="210"/>
      <c r="G80" s="210"/>
      <c r="H80" s="229"/>
      <c r="I80" s="229"/>
      <c r="J80" s="229"/>
      <c r="K80" s="229"/>
      <c r="L80" s="163"/>
      <c r="M80" s="163">
        <f t="shared" si="8"/>
        <v>0</v>
      </c>
      <c r="N80" s="163">
        <f t="shared" si="9"/>
        <v>0</v>
      </c>
    </row>
    <row r="81" spans="1:14" ht="12.75" customHeight="1">
      <c r="A81" s="162">
        <v>3294</v>
      </c>
      <c r="B81" s="161" t="s">
        <v>106</v>
      </c>
      <c r="C81" s="165">
        <f t="shared" si="7"/>
        <v>300</v>
      </c>
      <c r="D81" s="210"/>
      <c r="E81" s="210">
        <v>300</v>
      </c>
      <c r="F81" s="229"/>
      <c r="G81" s="210"/>
      <c r="H81" s="229"/>
      <c r="I81" s="229"/>
      <c r="J81" s="229"/>
      <c r="K81" s="229"/>
      <c r="L81" s="163"/>
      <c r="M81" s="163">
        <f t="shared" si="8"/>
        <v>300</v>
      </c>
      <c r="N81" s="163">
        <f t="shared" si="9"/>
        <v>300</v>
      </c>
    </row>
    <row r="82" spans="1:14" ht="12.75">
      <c r="A82" s="162">
        <v>3295</v>
      </c>
      <c r="B82" s="161" t="s">
        <v>107</v>
      </c>
      <c r="C82" s="165">
        <f t="shared" si="7"/>
        <v>376</v>
      </c>
      <c r="D82" s="210"/>
      <c r="E82" s="210">
        <v>376</v>
      </c>
      <c r="F82" s="229"/>
      <c r="G82" s="210"/>
      <c r="H82" s="229"/>
      <c r="I82" s="229"/>
      <c r="J82" s="229"/>
      <c r="K82" s="229"/>
      <c r="L82" s="163"/>
      <c r="M82" s="163">
        <f t="shared" si="8"/>
        <v>376</v>
      </c>
      <c r="N82" s="163">
        <f t="shared" si="9"/>
        <v>376</v>
      </c>
    </row>
    <row r="83" spans="1:14" ht="12.75" customHeight="1">
      <c r="A83" s="162">
        <v>3296</v>
      </c>
      <c r="B83" s="161" t="s">
        <v>143</v>
      </c>
      <c r="C83" s="165">
        <f t="shared" si="7"/>
        <v>0</v>
      </c>
      <c r="D83" s="210"/>
      <c r="E83" s="229"/>
      <c r="F83" s="210"/>
      <c r="G83" s="210"/>
      <c r="H83" s="229"/>
      <c r="I83" s="229"/>
      <c r="J83" s="229"/>
      <c r="K83" s="229"/>
      <c r="L83" s="163"/>
      <c r="M83" s="163">
        <f t="shared" si="8"/>
        <v>0</v>
      </c>
      <c r="N83" s="163">
        <f t="shared" si="9"/>
        <v>0</v>
      </c>
    </row>
    <row r="84" spans="1:14" ht="12.75">
      <c r="A84" s="108">
        <v>3299</v>
      </c>
      <c r="B84" s="109" t="s">
        <v>41</v>
      </c>
      <c r="C84" s="165">
        <f t="shared" si="7"/>
        <v>126527.56</v>
      </c>
      <c r="D84" s="164"/>
      <c r="E84" s="164">
        <v>2907.56</v>
      </c>
      <c r="F84" s="164"/>
      <c r="G84" s="164">
        <v>120000</v>
      </c>
      <c r="H84" s="164">
        <v>3620</v>
      </c>
      <c r="I84" s="164"/>
      <c r="J84" s="164"/>
      <c r="K84" s="164"/>
      <c r="L84" s="112"/>
      <c r="M84" s="163">
        <f t="shared" si="8"/>
        <v>126527.56</v>
      </c>
      <c r="N84" s="163">
        <f t="shared" si="9"/>
        <v>126527.56</v>
      </c>
    </row>
    <row r="85" spans="1:14" ht="12.75" customHeight="1">
      <c r="A85" s="129">
        <v>34</v>
      </c>
      <c r="B85" s="130" t="s">
        <v>42</v>
      </c>
      <c r="C85" s="131">
        <f>C86</f>
        <v>10392.44</v>
      </c>
      <c r="D85" s="194"/>
      <c r="E85" s="194">
        <f>E86</f>
        <v>10392.44</v>
      </c>
      <c r="F85" s="194"/>
      <c r="G85" s="194"/>
      <c r="H85" s="194"/>
      <c r="I85" s="194"/>
      <c r="J85" s="194"/>
      <c r="K85" s="194"/>
      <c r="L85" s="131"/>
      <c r="M85" s="131">
        <f>M86</f>
        <v>10392.44</v>
      </c>
      <c r="N85" s="131">
        <f t="shared" si="2"/>
        <v>10392.44</v>
      </c>
    </row>
    <row r="86" spans="1:14" ht="12.75">
      <c r="A86" s="152">
        <v>343</v>
      </c>
      <c r="B86" s="110" t="s">
        <v>43</v>
      </c>
      <c r="C86" s="153">
        <f>SUM(C87:C88)</f>
        <v>10392.44</v>
      </c>
      <c r="D86" s="223"/>
      <c r="E86" s="223">
        <f>E87+E88</f>
        <v>10392.44</v>
      </c>
      <c r="F86" s="223"/>
      <c r="G86" s="223"/>
      <c r="H86" s="223"/>
      <c r="I86" s="223"/>
      <c r="J86" s="223"/>
      <c r="K86" s="223"/>
      <c r="L86" s="153"/>
      <c r="M86" s="128">
        <f>M87+M88</f>
        <v>10392.44</v>
      </c>
      <c r="N86" s="128">
        <f t="shared" si="2"/>
        <v>10392.44</v>
      </c>
    </row>
    <row r="87" spans="1:14" ht="12.75" customHeight="1">
      <c r="A87" s="108">
        <v>3431</v>
      </c>
      <c r="B87" s="109" t="s">
        <v>62</v>
      </c>
      <c r="C87" s="112">
        <f>D87+E87+F87+G87+H87+I87+J87+K87+L87</f>
        <v>10392.44</v>
      </c>
      <c r="D87" s="164"/>
      <c r="E87" s="164">
        <v>10392.44</v>
      </c>
      <c r="F87" s="164"/>
      <c r="G87" s="164"/>
      <c r="H87" s="164"/>
      <c r="I87" s="164"/>
      <c r="J87" s="164"/>
      <c r="K87" s="164"/>
      <c r="L87" s="112"/>
      <c r="M87" s="163">
        <f>C87</f>
        <v>10392.44</v>
      </c>
      <c r="N87" s="111">
        <f t="shared" si="2"/>
        <v>10392.44</v>
      </c>
    </row>
    <row r="88" spans="1:14" ht="12.75">
      <c r="A88" s="108">
        <v>3433</v>
      </c>
      <c r="B88" s="109" t="s">
        <v>144</v>
      </c>
      <c r="C88" s="112"/>
      <c r="D88" s="164"/>
      <c r="E88" s="164"/>
      <c r="F88" s="164"/>
      <c r="G88" s="164"/>
      <c r="H88" s="164"/>
      <c r="I88" s="164"/>
      <c r="J88" s="164"/>
      <c r="K88" s="164"/>
      <c r="L88" s="112"/>
      <c r="M88" s="163"/>
      <c r="N88" s="111"/>
    </row>
    <row r="89" spans="1:14" ht="12.75" customHeight="1">
      <c r="A89" s="129">
        <v>37</v>
      </c>
      <c r="B89" s="130" t="s">
        <v>84</v>
      </c>
      <c r="C89" s="131"/>
      <c r="D89" s="194"/>
      <c r="E89" s="194"/>
      <c r="F89" s="194"/>
      <c r="G89" s="194"/>
      <c r="H89" s="194"/>
      <c r="I89" s="194"/>
      <c r="J89" s="194"/>
      <c r="K89" s="194"/>
      <c r="L89" s="131"/>
      <c r="M89" s="131"/>
      <c r="N89" s="131"/>
    </row>
    <row r="90" spans="1:14" ht="12.75">
      <c r="A90" s="152">
        <v>372</v>
      </c>
      <c r="B90" s="110" t="s">
        <v>78</v>
      </c>
      <c r="C90" s="153"/>
      <c r="D90" s="223"/>
      <c r="E90" s="223"/>
      <c r="F90" s="223"/>
      <c r="G90" s="223"/>
      <c r="H90" s="223"/>
      <c r="I90" s="223"/>
      <c r="J90" s="223"/>
      <c r="K90" s="223"/>
      <c r="L90" s="153"/>
      <c r="M90" s="128"/>
      <c r="N90" s="128"/>
    </row>
    <row r="91" spans="1:14" ht="25.5" customHeight="1">
      <c r="A91" s="114">
        <v>3722</v>
      </c>
      <c r="B91" s="134" t="s">
        <v>108</v>
      </c>
      <c r="C91" s="115"/>
      <c r="D91" s="225"/>
      <c r="E91" s="225"/>
      <c r="F91" s="225"/>
      <c r="G91" s="225"/>
      <c r="H91" s="225"/>
      <c r="I91" s="225"/>
      <c r="J91" s="225"/>
      <c r="K91" s="225"/>
      <c r="L91" s="115"/>
      <c r="M91" s="163"/>
      <c r="N91" s="116">
        <f>M91</f>
        <v>0</v>
      </c>
    </row>
    <row r="92" spans="1:14" ht="12.75">
      <c r="A92" s="141" t="s">
        <v>93</v>
      </c>
      <c r="B92" s="142" t="s">
        <v>201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7"/>
      <c r="N92" s="137"/>
    </row>
    <row r="93" spans="1:14" ht="12.75" customHeight="1">
      <c r="A93" s="125">
        <v>3</v>
      </c>
      <c r="B93" s="126" t="s">
        <v>32</v>
      </c>
      <c r="C93" s="127">
        <f>D93+E93+F93+G93+H93+I93+J93</f>
        <v>129498.23</v>
      </c>
      <c r="D93" s="127"/>
      <c r="E93" s="127">
        <v>99498.23</v>
      </c>
      <c r="F93" s="127">
        <v>30000</v>
      </c>
      <c r="G93" s="127"/>
      <c r="H93" s="127"/>
      <c r="I93" s="127"/>
      <c r="J93" s="127"/>
      <c r="K93" s="127"/>
      <c r="L93" s="127"/>
      <c r="M93" s="127">
        <f>M94</f>
        <v>129498.23000000001</v>
      </c>
      <c r="N93" s="127">
        <f>M93</f>
        <v>129498.23000000001</v>
      </c>
    </row>
    <row r="94" spans="1:14" ht="12.75">
      <c r="A94" s="129">
        <v>32</v>
      </c>
      <c r="B94" s="130" t="s">
        <v>37</v>
      </c>
      <c r="C94" s="131">
        <f>D94+E94+F94+G94+H94+I94+J94</f>
        <v>129498.23000000001</v>
      </c>
      <c r="D94" s="131"/>
      <c r="E94" s="131">
        <f>E95+E97</f>
        <v>99498.23000000001</v>
      </c>
      <c r="F94" s="131">
        <f>F95+F97</f>
        <v>30000</v>
      </c>
      <c r="G94" s="131"/>
      <c r="H94" s="131"/>
      <c r="I94" s="131"/>
      <c r="J94" s="131"/>
      <c r="K94" s="131"/>
      <c r="L94" s="131"/>
      <c r="M94" s="194">
        <f>M95+M97</f>
        <v>129498.23000000001</v>
      </c>
      <c r="N94" s="131">
        <f aca="true" t="shared" si="10" ref="N94:N99">M94</f>
        <v>129498.23000000001</v>
      </c>
    </row>
    <row r="95" spans="1:14" ht="12.75">
      <c r="A95" s="152">
        <v>322</v>
      </c>
      <c r="B95" s="110" t="s">
        <v>39</v>
      </c>
      <c r="C95" s="153">
        <f>C96</f>
        <v>28787.13</v>
      </c>
      <c r="D95" s="153"/>
      <c r="E95" s="153">
        <f>E96</f>
        <v>28787.13</v>
      </c>
      <c r="F95" s="153"/>
      <c r="G95" s="153"/>
      <c r="H95" s="153"/>
      <c r="I95" s="153"/>
      <c r="J95" s="153"/>
      <c r="K95" s="153"/>
      <c r="L95" s="153"/>
      <c r="M95" s="128">
        <f>M96</f>
        <v>28787.13</v>
      </c>
      <c r="N95" s="128">
        <f t="shared" si="10"/>
        <v>28787.13</v>
      </c>
    </row>
    <row r="96" spans="1:14" ht="12.75">
      <c r="A96" s="108">
        <v>3224</v>
      </c>
      <c r="B96" s="109" t="s">
        <v>202</v>
      </c>
      <c r="C96" s="112">
        <f>D96+E96+F96+G96+H96+I96+J96</f>
        <v>28787.13</v>
      </c>
      <c r="D96" s="112"/>
      <c r="E96" s="112">
        <v>28787.13</v>
      </c>
      <c r="F96" s="164"/>
      <c r="G96" s="112"/>
      <c r="H96" s="112"/>
      <c r="I96" s="112"/>
      <c r="J96" s="112"/>
      <c r="K96" s="112"/>
      <c r="L96" s="112"/>
      <c r="M96" s="163">
        <f>C96</f>
        <v>28787.13</v>
      </c>
      <c r="N96" s="111">
        <f t="shared" si="10"/>
        <v>28787.13</v>
      </c>
    </row>
    <row r="97" spans="1:14" ht="12.75">
      <c r="A97" s="152">
        <v>323</v>
      </c>
      <c r="B97" s="110" t="s">
        <v>203</v>
      </c>
      <c r="C97" s="153">
        <f>C98+C99</f>
        <v>100711.1</v>
      </c>
      <c r="D97" s="153"/>
      <c r="E97" s="153">
        <v>70711.1</v>
      </c>
      <c r="F97" s="223">
        <f>F98</f>
        <v>30000</v>
      </c>
      <c r="G97" s="153"/>
      <c r="H97" s="153"/>
      <c r="I97" s="153"/>
      <c r="J97" s="153"/>
      <c r="K97" s="153"/>
      <c r="L97" s="153"/>
      <c r="M97" s="128">
        <f>M98+M99</f>
        <v>100711.1</v>
      </c>
      <c r="N97" s="128">
        <f t="shared" si="10"/>
        <v>100711.1</v>
      </c>
    </row>
    <row r="98" spans="1:14" ht="12.75">
      <c r="A98" s="108">
        <v>3232</v>
      </c>
      <c r="B98" s="109" t="s">
        <v>56</v>
      </c>
      <c r="C98" s="112">
        <f>D98+E98+F98+G98+H98+I98+J98+K98+L98</f>
        <v>100711.1</v>
      </c>
      <c r="D98" s="112"/>
      <c r="E98" s="112">
        <v>70711.1</v>
      </c>
      <c r="F98" s="164">
        <v>30000</v>
      </c>
      <c r="G98" s="112"/>
      <c r="H98" s="112"/>
      <c r="I98" s="112"/>
      <c r="J98" s="112"/>
      <c r="K98" s="112"/>
      <c r="L98" s="112"/>
      <c r="M98" s="163">
        <f>C98</f>
        <v>100711.1</v>
      </c>
      <c r="N98" s="111">
        <f t="shared" si="10"/>
        <v>100711.1</v>
      </c>
    </row>
    <row r="99" spans="1:14" ht="12.75" customHeight="1">
      <c r="A99" s="114">
        <v>3237</v>
      </c>
      <c r="B99" s="134" t="s">
        <v>204</v>
      </c>
      <c r="C99" s="112">
        <f>D99+E99+F99+G99+H99+I99+J99+K99+L99</f>
        <v>0</v>
      </c>
      <c r="D99" s="115"/>
      <c r="E99" s="115"/>
      <c r="F99" s="115"/>
      <c r="G99" s="115"/>
      <c r="H99" s="115"/>
      <c r="I99" s="115"/>
      <c r="J99" s="115"/>
      <c r="K99" s="115"/>
      <c r="L99" s="115"/>
      <c r="M99" s="202">
        <f>C99</f>
        <v>0</v>
      </c>
      <c r="N99" s="116">
        <f t="shared" si="10"/>
        <v>0</v>
      </c>
    </row>
    <row r="100" spans="1:14" ht="12.75" customHeight="1">
      <c r="A100" s="119"/>
      <c r="B100" s="155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204"/>
      <c r="N100" s="121"/>
    </row>
    <row r="101" spans="1:14" ht="12.75" customHeight="1">
      <c r="A101" s="92"/>
      <c r="B101" s="14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203"/>
      <c r="N101" s="118"/>
    </row>
    <row r="102" spans="1:14" ht="12.75" customHeight="1">
      <c r="A102" s="92"/>
      <c r="B102" s="14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203"/>
      <c r="N102" s="118"/>
    </row>
    <row r="103" spans="1:14" ht="12.75" customHeight="1">
      <c r="A103" s="92"/>
      <c r="B103" s="272" t="s">
        <v>212</v>
      </c>
      <c r="C103" s="273"/>
      <c r="D103" s="273"/>
      <c r="E103" s="273"/>
      <c r="F103" s="117"/>
      <c r="G103" s="117"/>
      <c r="H103" s="117"/>
      <c r="I103" s="117"/>
      <c r="J103" s="117"/>
      <c r="K103" s="117"/>
      <c r="L103" s="117"/>
      <c r="M103" s="203"/>
      <c r="N103" s="118"/>
    </row>
    <row r="104" spans="1:14" ht="15.75" customHeight="1">
      <c r="A104" s="122"/>
      <c r="B104" s="135" t="s">
        <v>92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4"/>
      <c r="N104" s="124"/>
    </row>
    <row r="105" spans="1:14" ht="12.75" customHeight="1">
      <c r="A105" s="141" t="s">
        <v>208</v>
      </c>
      <c r="B105" s="142" t="s">
        <v>200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</row>
    <row r="106" spans="1:14" s="11" customFormat="1" ht="12.75">
      <c r="A106" s="125">
        <v>3</v>
      </c>
      <c r="B106" s="126" t="s">
        <v>32</v>
      </c>
      <c r="C106" s="127">
        <f>C107</f>
        <v>379869</v>
      </c>
      <c r="D106" s="127"/>
      <c r="E106" s="127"/>
      <c r="F106" s="127"/>
      <c r="G106" s="127">
        <f>G107</f>
        <v>379869</v>
      </c>
      <c r="H106" s="127"/>
      <c r="I106" s="127"/>
      <c r="J106" s="127"/>
      <c r="K106" s="127"/>
      <c r="L106" s="127"/>
      <c r="M106" s="127">
        <f>M107</f>
        <v>379869</v>
      </c>
      <c r="N106" s="127">
        <f>M106</f>
        <v>379869</v>
      </c>
    </row>
    <row r="107" spans="1:14" s="11" customFormat="1" ht="28.5" customHeight="1">
      <c r="A107" s="129">
        <v>32</v>
      </c>
      <c r="B107" s="130" t="s">
        <v>37</v>
      </c>
      <c r="C107" s="148">
        <f>C113+C120+C108</f>
        <v>379869</v>
      </c>
      <c r="D107" s="148"/>
      <c r="E107" s="148"/>
      <c r="F107" s="148"/>
      <c r="G107" s="148">
        <f>G108+G113+G120</f>
        <v>379869</v>
      </c>
      <c r="H107" s="148"/>
      <c r="I107" s="148"/>
      <c r="J107" s="148"/>
      <c r="K107" s="148"/>
      <c r="L107" s="148"/>
      <c r="M107" s="131">
        <f>M108+M113+M120</f>
        <v>379869</v>
      </c>
      <c r="N107" s="131">
        <f aca="true" t="shared" si="11" ref="N107:N125">M107</f>
        <v>379869</v>
      </c>
    </row>
    <row r="108" spans="1:14" s="201" customFormat="1" ht="28.5" customHeight="1">
      <c r="A108" s="152">
        <v>321</v>
      </c>
      <c r="B108" s="110" t="s">
        <v>38</v>
      </c>
      <c r="C108" s="153">
        <f>G108</f>
        <v>0</v>
      </c>
      <c r="D108" s="153"/>
      <c r="E108" s="153"/>
      <c r="F108" s="153"/>
      <c r="G108" s="153"/>
      <c r="H108" s="153"/>
      <c r="I108" s="153"/>
      <c r="J108" s="153"/>
      <c r="K108" s="153"/>
      <c r="L108" s="153"/>
      <c r="M108" s="128"/>
      <c r="N108" s="128"/>
    </row>
    <row r="109" spans="1:14" s="201" customFormat="1" ht="12.75" customHeight="1">
      <c r="A109" s="108">
        <v>3211</v>
      </c>
      <c r="B109" s="109" t="s">
        <v>65</v>
      </c>
      <c r="C109" s="165">
        <f>G109</f>
        <v>0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3"/>
      <c r="N109" s="163"/>
    </row>
    <row r="110" spans="1:14" s="201" customFormat="1" ht="12.75" customHeight="1">
      <c r="A110" s="108">
        <v>3212</v>
      </c>
      <c r="B110" s="109" t="s">
        <v>66</v>
      </c>
      <c r="C110" s="165">
        <f>G110</f>
        <v>0</v>
      </c>
      <c r="D110" s="165"/>
      <c r="E110" s="165"/>
      <c r="F110" s="165"/>
      <c r="G110" s="165"/>
      <c r="H110" s="165"/>
      <c r="I110" s="165"/>
      <c r="J110" s="165"/>
      <c r="K110" s="165"/>
      <c r="L110" s="165"/>
      <c r="M110" s="163"/>
      <c r="N110" s="163"/>
    </row>
    <row r="111" spans="1:14" s="201" customFormat="1" ht="12.75" customHeight="1">
      <c r="A111" s="108">
        <v>3213</v>
      </c>
      <c r="B111" s="109" t="s">
        <v>67</v>
      </c>
      <c r="C111" s="165">
        <f>G111</f>
        <v>0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3"/>
      <c r="N111" s="163"/>
    </row>
    <row r="112" spans="1:14" s="200" customFormat="1" ht="12.75" customHeight="1">
      <c r="A112" s="108">
        <v>3214</v>
      </c>
      <c r="B112" s="109" t="s">
        <v>77</v>
      </c>
      <c r="C112" s="165">
        <f>G112</f>
        <v>0</v>
      </c>
      <c r="D112" s="198"/>
      <c r="E112" s="198"/>
      <c r="F112" s="198"/>
      <c r="G112" s="198"/>
      <c r="H112" s="198"/>
      <c r="I112" s="198"/>
      <c r="J112" s="198"/>
      <c r="K112" s="198"/>
      <c r="L112" s="198"/>
      <c r="M112" s="163"/>
      <c r="N112" s="199"/>
    </row>
    <row r="113" spans="1:14" ht="12.75">
      <c r="A113" s="152">
        <v>322</v>
      </c>
      <c r="B113" s="110" t="s">
        <v>39</v>
      </c>
      <c r="C113" s="153">
        <f>SUM(C114:C119)</f>
        <v>374869</v>
      </c>
      <c r="D113" s="128"/>
      <c r="E113" s="128"/>
      <c r="F113" s="128"/>
      <c r="G113" s="153">
        <f>G114+G115+G116+G117+G118+G119</f>
        <v>374869</v>
      </c>
      <c r="H113" s="153"/>
      <c r="I113" s="153"/>
      <c r="J113" s="153"/>
      <c r="K113" s="128"/>
      <c r="L113" s="128"/>
      <c r="M113" s="128">
        <f>M114+M115+M116+M117+M118+M119</f>
        <v>374869</v>
      </c>
      <c r="N113" s="128">
        <f t="shared" si="11"/>
        <v>374869</v>
      </c>
    </row>
    <row r="114" spans="1:14" ht="12.75" customHeight="1">
      <c r="A114" s="108">
        <v>3221</v>
      </c>
      <c r="B114" s="109" t="s">
        <v>51</v>
      </c>
      <c r="C114" s="112">
        <f aca="true" t="shared" si="12" ref="C114:C119">D114+E114+F114+G114+H114+I114+J114+K114+L114</f>
        <v>0</v>
      </c>
      <c r="D114" s="111"/>
      <c r="E114" s="205"/>
      <c r="F114" s="111"/>
      <c r="G114" s="164"/>
      <c r="H114" s="111"/>
      <c r="I114" s="111"/>
      <c r="J114" s="111"/>
      <c r="K114" s="111"/>
      <c r="L114" s="111"/>
      <c r="M114" s="111">
        <f aca="true" t="shared" si="13" ref="M114:M119">C114</f>
        <v>0</v>
      </c>
      <c r="N114" s="111">
        <f t="shared" si="11"/>
        <v>0</v>
      </c>
    </row>
    <row r="115" spans="1:14" ht="12.75">
      <c r="A115" s="108">
        <v>3222</v>
      </c>
      <c r="B115" s="109" t="s">
        <v>68</v>
      </c>
      <c r="C115" s="112">
        <f t="shared" si="12"/>
        <v>373869</v>
      </c>
      <c r="D115" s="111"/>
      <c r="E115" s="111"/>
      <c r="F115" s="111"/>
      <c r="G115" s="164">
        <v>373869</v>
      </c>
      <c r="H115" s="112"/>
      <c r="I115" s="112"/>
      <c r="J115" s="112"/>
      <c r="K115" s="111"/>
      <c r="L115" s="111"/>
      <c r="M115" s="111">
        <f t="shared" si="13"/>
        <v>373869</v>
      </c>
      <c r="N115" s="111">
        <f t="shared" si="11"/>
        <v>373869</v>
      </c>
    </row>
    <row r="116" spans="1:14" ht="12.75" customHeight="1">
      <c r="A116" s="108">
        <v>3223</v>
      </c>
      <c r="B116" s="109" t="s">
        <v>52</v>
      </c>
      <c r="C116" s="112">
        <f t="shared" si="12"/>
        <v>0</v>
      </c>
      <c r="D116" s="111"/>
      <c r="E116" s="111"/>
      <c r="F116" s="111"/>
      <c r="G116" s="164"/>
      <c r="H116" s="111"/>
      <c r="I116" s="111"/>
      <c r="J116" s="111"/>
      <c r="K116" s="111"/>
      <c r="L116" s="111"/>
      <c r="M116" s="111">
        <f t="shared" si="13"/>
        <v>0</v>
      </c>
      <c r="N116" s="111">
        <f t="shared" si="11"/>
        <v>0</v>
      </c>
    </row>
    <row r="117" spans="1:14" ht="12.75">
      <c r="A117" s="108">
        <v>3224</v>
      </c>
      <c r="B117" s="109" t="s">
        <v>53</v>
      </c>
      <c r="C117" s="112">
        <f t="shared" si="12"/>
        <v>0</v>
      </c>
      <c r="D117" s="111"/>
      <c r="E117" s="111"/>
      <c r="F117" s="111"/>
      <c r="G117" s="164"/>
      <c r="H117" s="111"/>
      <c r="I117" s="111"/>
      <c r="J117" s="111"/>
      <c r="K117" s="111"/>
      <c r="L117" s="111"/>
      <c r="M117" s="111">
        <f t="shared" si="13"/>
        <v>0</v>
      </c>
      <c r="N117" s="111">
        <f t="shared" si="11"/>
        <v>0</v>
      </c>
    </row>
    <row r="118" spans="1:14" ht="12.75" customHeight="1">
      <c r="A118" s="108">
        <v>3225</v>
      </c>
      <c r="B118" s="109" t="s">
        <v>54</v>
      </c>
      <c r="C118" s="112">
        <f t="shared" si="12"/>
        <v>0</v>
      </c>
      <c r="D118" s="111"/>
      <c r="E118" s="111"/>
      <c r="F118" s="111"/>
      <c r="G118" s="164"/>
      <c r="H118" s="111"/>
      <c r="I118" s="111"/>
      <c r="J118" s="111"/>
      <c r="K118" s="111"/>
      <c r="L118" s="111"/>
      <c r="M118" s="111">
        <f t="shared" si="13"/>
        <v>0</v>
      </c>
      <c r="N118" s="111">
        <f t="shared" si="11"/>
        <v>0</v>
      </c>
    </row>
    <row r="119" spans="1:14" ht="12.75">
      <c r="A119" s="108">
        <v>3227</v>
      </c>
      <c r="B119" s="109" t="s">
        <v>76</v>
      </c>
      <c r="C119" s="112">
        <f t="shared" si="12"/>
        <v>1000</v>
      </c>
      <c r="D119" s="111"/>
      <c r="E119" s="111"/>
      <c r="F119" s="111"/>
      <c r="G119" s="164">
        <v>1000</v>
      </c>
      <c r="H119" s="111"/>
      <c r="I119" s="111"/>
      <c r="J119" s="111"/>
      <c r="K119" s="111"/>
      <c r="L119" s="111"/>
      <c r="M119" s="111">
        <f t="shared" si="13"/>
        <v>1000</v>
      </c>
      <c r="N119" s="111">
        <f t="shared" si="11"/>
        <v>1000</v>
      </c>
    </row>
    <row r="120" spans="1:14" ht="12.75" customHeight="1">
      <c r="A120" s="152">
        <v>323</v>
      </c>
      <c r="B120" s="110" t="s">
        <v>40</v>
      </c>
      <c r="C120" s="153">
        <f>SUM(C121:C125)</f>
        <v>5000</v>
      </c>
      <c r="D120" s="128"/>
      <c r="E120" s="128"/>
      <c r="F120" s="153"/>
      <c r="G120" s="223">
        <f>G121+G122+G123+G124+G125</f>
        <v>5000</v>
      </c>
      <c r="H120" s="153"/>
      <c r="I120" s="153"/>
      <c r="J120" s="128"/>
      <c r="K120" s="128"/>
      <c r="L120" s="128"/>
      <c r="M120" s="128">
        <f>M121+M122+M123+M124+M125</f>
        <v>5000</v>
      </c>
      <c r="N120" s="128">
        <f t="shared" si="11"/>
        <v>5000</v>
      </c>
    </row>
    <row r="121" spans="1:14" ht="12.75">
      <c r="A121" s="108">
        <v>3231</v>
      </c>
      <c r="B121" s="109" t="s">
        <v>55</v>
      </c>
      <c r="C121" s="112">
        <f>D121+E121+F121+G121+H121+I121+J121+K121+L121</f>
        <v>0</v>
      </c>
      <c r="D121" s="111"/>
      <c r="E121" s="111"/>
      <c r="F121" s="111"/>
      <c r="G121" s="164"/>
      <c r="H121" s="111"/>
      <c r="I121" s="111"/>
      <c r="J121" s="111"/>
      <c r="K121" s="111"/>
      <c r="L121" s="111"/>
      <c r="M121" s="111">
        <f>C121</f>
        <v>0</v>
      </c>
      <c r="N121" s="111">
        <f t="shared" si="11"/>
        <v>0</v>
      </c>
    </row>
    <row r="122" spans="1:14" ht="12.75" customHeight="1">
      <c r="A122" s="108">
        <v>3232</v>
      </c>
      <c r="B122" s="109" t="s">
        <v>56</v>
      </c>
      <c r="C122" s="112">
        <f>D122+E122+F122+G122+H122+I122+J122+K122+L122</f>
        <v>0</v>
      </c>
      <c r="D122" s="111"/>
      <c r="E122" s="111"/>
      <c r="F122" s="112"/>
      <c r="G122" s="164"/>
      <c r="H122" s="111"/>
      <c r="I122" s="111"/>
      <c r="J122" s="111"/>
      <c r="K122" s="111"/>
      <c r="L122" s="111"/>
      <c r="M122" s="111">
        <f>C122</f>
        <v>0</v>
      </c>
      <c r="N122" s="111">
        <f t="shared" si="11"/>
        <v>0</v>
      </c>
    </row>
    <row r="123" spans="1:14" ht="12.75">
      <c r="A123" s="108">
        <v>3234</v>
      </c>
      <c r="B123" s="109" t="s">
        <v>58</v>
      </c>
      <c r="C123" s="112">
        <f>D123+E123+F123+G123+H123+I123+J123+K123+L123</f>
        <v>0</v>
      </c>
      <c r="D123" s="111"/>
      <c r="E123" s="111"/>
      <c r="F123" s="111"/>
      <c r="G123" s="164"/>
      <c r="H123" s="111"/>
      <c r="I123" s="111"/>
      <c r="J123" s="111"/>
      <c r="K123" s="111"/>
      <c r="L123" s="111"/>
      <c r="M123" s="111">
        <f>C123</f>
        <v>0</v>
      </c>
      <c r="N123" s="111">
        <f t="shared" si="11"/>
        <v>0</v>
      </c>
    </row>
    <row r="124" spans="1:14" ht="12.75" customHeight="1">
      <c r="A124" s="108">
        <v>3236</v>
      </c>
      <c r="B124" s="109" t="s">
        <v>59</v>
      </c>
      <c r="C124" s="112">
        <f>D124+E124+F124+G124+H124+I124+J124+K124+L124</f>
        <v>5000</v>
      </c>
      <c r="D124" s="111"/>
      <c r="E124" s="111"/>
      <c r="F124" s="111"/>
      <c r="G124" s="164">
        <v>5000</v>
      </c>
      <c r="H124" s="111"/>
      <c r="I124" s="111"/>
      <c r="J124" s="111"/>
      <c r="K124" s="111"/>
      <c r="L124" s="111"/>
      <c r="M124" s="111">
        <f>C124</f>
        <v>5000</v>
      </c>
      <c r="N124" s="111">
        <f t="shared" si="11"/>
        <v>5000</v>
      </c>
    </row>
    <row r="125" spans="1:14" ht="17.25" customHeight="1">
      <c r="A125" s="114">
        <v>3239</v>
      </c>
      <c r="B125" s="134" t="s">
        <v>69</v>
      </c>
      <c r="C125" s="112">
        <f>D125+E125+F125+G125+H125+I125+J125+K125+L125</f>
        <v>0</v>
      </c>
      <c r="D125" s="116"/>
      <c r="E125" s="116"/>
      <c r="F125" s="116"/>
      <c r="G125" s="225"/>
      <c r="H125" s="116"/>
      <c r="I125" s="116"/>
      <c r="J125" s="116"/>
      <c r="K125" s="116"/>
      <c r="L125" s="116"/>
      <c r="M125" s="111">
        <f>C125</f>
        <v>0</v>
      </c>
      <c r="N125" s="116">
        <f t="shared" si="11"/>
        <v>0</v>
      </c>
    </row>
    <row r="126" spans="1:14" ht="12.75" customHeight="1">
      <c r="A126" s="119"/>
      <c r="B126" s="155"/>
      <c r="C126" s="120"/>
      <c r="D126" s="121"/>
      <c r="E126" s="121"/>
      <c r="F126" s="121"/>
      <c r="G126" s="120"/>
      <c r="H126" s="121"/>
      <c r="I126" s="121"/>
      <c r="J126" s="121"/>
      <c r="K126" s="121"/>
      <c r="L126" s="121"/>
      <c r="M126" s="121"/>
      <c r="N126" s="121"/>
    </row>
    <row r="127" spans="1:14" ht="12.75" customHeight="1">
      <c r="A127" s="92"/>
      <c r="B127" s="14"/>
      <c r="C127" s="117"/>
      <c r="D127" s="118"/>
      <c r="E127" s="118"/>
      <c r="F127" s="118"/>
      <c r="G127" s="117"/>
      <c r="H127" s="118"/>
      <c r="I127" s="118"/>
      <c r="J127" s="118"/>
      <c r="K127" s="118"/>
      <c r="L127" s="118"/>
      <c r="M127" s="118"/>
      <c r="N127" s="118"/>
    </row>
    <row r="128" spans="1:14" ht="12.75" customHeight="1">
      <c r="A128" s="92"/>
      <c r="B128" s="14"/>
      <c r="C128" s="117"/>
      <c r="D128" s="118"/>
      <c r="E128" s="118"/>
      <c r="F128" s="118"/>
      <c r="G128" s="117"/>
      <c r="H128" s="118"/>
      <c r="I128" s="118"/>
      <c r="J128" s="118"/>
      <c r="K128" s="118"/>
      <c r="L128" s="118"/>
      <c r="M128" s="118"/>
      <c r="N128" s="118"/>
    </row>
    <row r="129" spans="1:14" ht="12.75" customHeight="1">
      <c r="A129" s="92"/>
      <c r="B129" s="14"/>
      <c r="C129" s="117"/>
      <c r="D129" s="118"/>
      <c r="E129" s="118"/>
      <c r="F129" s="118"/>
      <c r="G129" s="117"/>
      <c r="H129" s="118"/>
      <c r="I129" s="118"/>
      <c r="J129" s="118"/>
      <c r="K129" s="118"/>
      <c r="L129" s="118"/>
      <c r="M129" s="118"/>
      <c r="N129" s="118"/>
    </row>
    <row r="130" spans="1:14" ht="12.75" customHeight="1">
      <c r="A130" s="92"/>
      <c r="B130" s="14"/>
      <c r="C130" s="117"/>
      <c r="D130" s="118"/>
      <c r="E130" s="118"/>
      <c r="F130" s="118"/>
      <c r="G130" s="117"/>
      <c r="H130" s="118"/>
      <c r="I130" s="118"/>
      <c r="J130" s="118"/>
      <c r="K130" s="118"/>
      <c r="L130" s="118"/>
      <c r="M130" s="118"/>
      <c r="N130" s="118"/>
    </row>
    <row r="131" spans="1:14" ht="12.75" customHeight="1">
      <c r="A131" s="92"/>
      <c r="B131" s="272" t="s">
        <v>247</v>
      </c>
      <c r="C131" s="273"/>
      <c r="D131" s="273"/>
      <c r="E131" s="273"/>
      <c r="F131" s="118"/>
      <c r="G131" s="117"/>
      <c r="H131" s="118"/>
      <c r="I131" s="118"/>
      <c r="J131" s="118"/>
      <c r="K131" s="118"/>
      <c r="L131" s="118"/>
      <c r="M131" s="118"/>
      <c r="N131" s="118"/>
    </row>
    <row r="132" spans="1:14" ht="12.75" customHeight="1">
      <c r="A132" s="122"/>
      <c r="B132" s="135" t="s">
        <v>92</v>
      </c>
      <c r="C132" s="123"/>
      <c r="D132" s="123"/>
      <c r="E132" s="123"/>
      <c r="F132" s="124"/>
      <c r="G132" s="123"/>
      <c r="H132" s="124"/>
      <c r="I132" s="124"/>
      <c r="J132" s="124"/>
      <c r="K132" s="124"/>
      <c r="L132" s="124"/>
      <c r="M132" s="124"/>
      <c r="N132" s="124"/>
    </row>
    <row r="133" spans="1:14" ht="12.75" customHeight="1">
      <c r="A133" s="141" t="s">
        <v>89</v>
      </c>
      <c r="B133" s="236" t="s">
        <v>248</v>
      </c>
      <c r="C133" s="237"/>
      <c r="D133" s="237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</row>
    <row r="134" spans="1:14" ht="12.75">
      <c r="A134" s="125">
        <v>3</v>
      </c>
      <c r="B134" s="126" t="s">
        <v>32</v>
      </c>
      <c r="C134" s="127">
        <v>33710.52</v>
      </c>
      <c r="D134" s="127"/>
      <c r="E134" s="127">
        <v>24890.52</v>
      </c>
      <c r="F134" s="127"/>
      <c r="G134" s="127"/>
      <c r="H134" s="127">
        <v>8820</v>
      </c>
      <c r="I134" s="127"/>
      <c r="J134" s="127"/>
      <c r="K134" s="127"/>
      <c r="L134" s="127"/>
      <c r="M134" s="127">
        <v>35000</v>
      </c>
      <c r="N134" s="127">
        <v>35000</v>
      </c>
    </row>
    <row r="135" spans="1:14" ht="12.75" customHeight="1">
      <c r="A135" s="129">
        <v>32</v>
      </c>
      <c r="B135" s="130" t="s">
        <v>37</v>
      </c>
      <c r="C135" s="148">
        <v>33710.52</v>
      </c>
      <c r="D135" s="148"/>
      <c r="E135" s="148">
        <v>24890.52</v>
      </c>
      <c r="F135" s="148"/>
      <c r="G135" s="148"/>
      <c r="H135" s="148">
        <v>8820</v>
      </c>
      <c r="I135" s="148"/>
      <c r="J135" s="148"/>
      <c r="K135" s="131"/>
      <c r="L135" s="131"/>
      <c r="M135" s="131">
        <v>35000</v>
      </c>
      <c r="N135" s="131">
        <v>35000</v>
      </c>
    </row>
    <row r="136" spans="1:14" ht="12.75">
      <c r="A136" s="152">
        <v>329</v>
      </c>
      <c r="B136" s="110" t="s">
        <v>41</v>
      </c>
      <c r="C136" s="153">
        <v>33710.52</v>
      </c>
      <c r="D136" s="153"/>
      <c r="E136" s="153">
        <v>24890.52</v>
      </c>
      <c r="F136" s="153"/>
      <c r="G136" s="153"/>
      <c r="H136" s="153">
        <v>8820</v>
      </c>
      <c r="I136" s="153"/>
      <c r="J136" s="153"/>
      <c r="K136" s="128"/>
      <c r="L136" s="128"/>
      <c r="M136" s="128">
        <v>35000</v>
      </c>
      <c r="N136" s="128">
        <v>35000</v>
      </c>
    </row>
    <row r="137" spans="1:14" ht="12.75" customHeight="1">
      <c r="A137" s="108">
        <v>3299</v>
      </c>
      <c r="B137" s="109" t="s">
        <v>248</v>
      </c>
      <c r="C137" s="112">
        <v>33710.52</v>
      </c>
      <c r="D137" s="112"/>
      <c r="E137" s="112">
        <v>24890.52</v>
      </c>
      <c r="F137" s="112"/>
      <c r="G137" s="112"/>
      <c r="H137" s="164">
        <v>8820</v>
      </c>
      <c r="I137" s="164"/>
      <c r="J137" s="164"/>
      <c r="K137" s="112"/>
      <c r="L137" s="112"/>
      <c r="M137" s="111">
        <v>35000</v>
      </c>
      <c r="N137" s="111">
        <v>35000</v>
      </c>
    </row>
    <row r="138" spans="1:14" ht="12.75" customHeight="1">
      <c r="A138" s="169"/>
      <c r="B138" s="170"/>
      <c r="C138" s="168"/>
      <c r="D138" s="168"/>
      <c r="E138" s="168"/>
      <c r="F138" s="168"/>
      <c r="G138" s="168"/>
      <c r="H138" s="168"/>
      <c r="I138" s="168"/>
      <c r="J138" s="168"/>
      <c r="K138" s="163"/>
      <c r="L138" s="168"/>
      <c r="M138" s="163"/>
      <c r="N138" s="168"/>
    </row>
    <row r="139" spans="1:14" ht="12.75">
      <c r="A139" s="269" t="s">
        <v>85</v>
      </c>
      <c r="B139" s="270"/>
      <c r="C139" s="238"/>
      <c r="D139" s="238"/>
      <c r="E139" s="238"/>
      <c r="F139" s="238"/>
      <c r="G139" s="238"/>
      <c r="H139" s="238"/>
      <c r="I139" s="238"/>
      <c r="J139" s="238"/>
      <c r="K139" s="143"/>
      <c r="L139" s="143"/>
      <c r="M139" s="143"/>
      <c r="N139" s="143">
        <f>M139</f>
        <v>0</v>
      </c>
    </row>
    <row r="140" spans="1:14" ht="12.75" customHeight="1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7"/>
      <c r="M140" s="118"/>
      <c r="N140" s="118"/>
    </row>
    <row r="141" spans="1:14" ht="12.75" customHeight="1">
      <c r="A141" s="92"/>
      <c r="B141" s="95"/>
      <c r="C141" s="117"/>
      <c r="D141" s="118"/>
      <c r="E141" s="117"/>
      <c r="F141" s="117"/>
      <c r="G141" s="117"/>
      <c r="H141" s="117"/>
      <c r="I141" s="117"/>
      <c r="J141" s="117"/>
      <c r="K141" s="117"/>
      <c r="L141" s="117"/>
      <c r="M141" s="118"/>
      <c r="N141" s="118"/>
    </row>
    <row r="142" spans="1:14" ht="12.75">
      <c r="A142" s="92"/>
      <c r="B142" s="95"/>
      <c r="C142" s="117"/>
      <c r="D142" s="118"/>
      <c r="E142" s="117"/>
      <c r="F142" s="117"/>
      <c r="G142" s="117"/>
      <c r="H142" s="117"/>
      <c r="I142" s="117"/>
      <c r="J142" s="117"/>
      <c r="K142" s="117"/>
      <c r="L142" s="117"/>
      <c r="M142" s="118"/>
      <c r="N142" s="118"/>
    </row>
    <row r="143" spans="1:14" ht="12.75" customHeight="1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  <c r="L143" s="117"/>
      <c r="M143" s="118"/>
      <c r="N143" s="118"/>
    </row>
    <row r="144" spans="1:14" ht="11.25" customHeight="1">
      <c r="A144" s="92"/>
      <c r="B144" s="272" t="s">
        <v>96</v>
      </c>
      <c r="C144" s="273"/>
      <c r="D144"/>
      <c r="E144"/>
      <c r="F144" s="117"/>
      <c r="G144" s="117"/>
      <c r="H144" s="117"/>
      <c r="I144" s="117"/>
      <c r="J144" s="117"/>
      <c r="K144" s="117"/>
      <c r="L144" s="117"/>
      <c r="M144" s="118"/>
      <c r="N144" s="118"/>
    </row>
    <row r="145" spans="1:14" ht="12.75" customHeight="1">
      <c r="A145" s="92"/>
      <c r="B145" s="271" t="s">
        <v>97</v>
      </c>
      <c r="C145" s="266"/>
      <c r="D145"/>
      <c r="E145"/>
      <c r="F145" s="117"/>
      <c r="G145" s="117"/>
      <c r="H145" s="117"/>
      <c r="I145" s="117"/>
      <c r="J145" s="117"/>
      <c r="K145" s="117"/>
      <c r="L145" s="117"/>
      <c r="M145" s="118"/>
      <c r="N145" s="118"/>
    </row>
    <row r="146" spans="1:14" ht="12.75">
      <c r="A146" s="92"/>
      <c r="B146" s="95"/>
      <c r="C146" s="117"/>
      <c r="D146" s="118"/>
      <c r="E146" s="117"/>
      <c r="F146" s="117"/>
      <c r="G146" s="117"/>
      <c r="H146" s="117"/>
      <c r="I146" s="117"/>
      <c r="J146" s="117"/>
      <c r="K146" s="117"/>
      <c r="L146" s="117"/>
      <c r="M146" s="118"/>
      <c r="N146" s="118"/>
    </row>
    <row r="147" spans="1:14" ht="12.75" customHeight="1">
      <c r="A147" s="139" t="s">
        <v>98</v>
      </c>
      <c r="B147" s="233" t="s">
        <v>114</v>
      </c>
      <c r="C147" s="234"/>
      <c r="D147" s="234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</row>
    <row r="148" spans="1:14" ht="12.75">
      <c r="A148" s="125">
        <v>3</v>
      </c>
      <c r="B148" s="126" t="s">
        <v>32</v>
      </c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</row>
    <row r="149" spans="1:14" ht="12.75" customHeight="1">
      <c r="A149" s="129">
        <v>32</v>
      </c>
      <c r="B149" s="171" t="s">
        <v>99</v>
      </c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31"/>
      <c r="N149" s="131"/>
    </row>
    <row r="150" spans="1:14" ht="12.75">
      <c r="A150" s="152">
        <v>321</v>
      </c>
      <c r="B150" s="110" t="s">
        <v>100</v>
      </c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28"/>
      <c r="N150" s="128"/>
    </row>
    <row r="151" spans="1:14" ht="12.75" customHeight="1">
      <c r="A151" s="108">
        <v>3211</v>
      </c>
      <c r="B151" s="109" t="s">
        <v>65</v>
      </c>
      <c r="C151" s="112"/>
      <c r="D151" s="112"/>
      <c r="E151" s="164"/>
      <c r="F151" s="164"/>
      <c r="G151" s="164"/>
      <c r="H151" s="164"/>
      <c r="I151" s="164"/>
      <c r="J151" s="112"/>
      <c r="K151" s="112"/>
      <c r="L151" s="112"/>
      <c r="M151" s="111"/>
      <c r="N151" s="111"/>
    </row>
    <row r="152" spans="1:14" ht="12.75">
      <c r="A152" s="162">
        <v>3212</v>
      </c>
      <c r="B152" s="161" t="s">
        <v>101</v>
      </c>
      <c r="C152" s="112"/>
      <c r="D152" s="165"/>
      <c r="E152" s="210"/>
      <c r="F152" s="210"/>
      <c r="G152" s="210"/>
      <c r="H152" s="210"/>
      <c r="I152" s="210"/>
      <c r="J152" s="165"/>
      <c r="K152" s="165"/>
      <c r="L152" s="165"/>
      <c r="M152" s="163"/>
      <c r="N152" s="163"/>
    </row>
    <row r="153" spans="1:14" ht="12.75" customHeight="1">
      <c r="A153" s="108">
        <v>3213</v>
      </c>
      <c r="B153" s="109" t="s">
        <v>67</v>
      </c>
      <c r="C153" s="112"/>
      <c r="D153" s="112"/>
      <c r="E153" s="164"/>
      <c r="F153" s="164"/>
      <c r="G153" s="164"/>
      <c r="H153" s="164"/>
      <c r="I153" s="164"/>
      <c r="J153" s="112"/>
      <c r="K153" s="112"/>
      <c r="L153" s="112"/>
      <c r="M153" s="111"/>
      <c r="N153" s="111"/>
    </row>
    <row r="154" spans="1:14" ht="12.75">
      <c r="A154" s="162">
        <v>3214</v>
      </c>
      <c r="B154" s="161" t="s">
        <v>77</v>
      </c>
      <c r="C154" s="112"/>
      <c r="D154" s="165"/>
      <c r="E154" s="210"/>
      <c r="F154" s="210"/>
      <c r="G154" s="210"/>
      <c r="H154" s="210"/>
      <c r="I154" s="210"/>
      <c r="J154" s="165"/>
      <c r="K154" s="165"/>
      <c r="L154" s="165"/>
      <c r="M154" s="163"/>
      <c r="N154" s="163"/>
    </row>
    <row r="155" spans="1:14" ht="12.75" customHeight="1">
      <c r="A155" s="152">
        <v>322</v>
      </c>
      <c r="B155" s="110" t="s">
        <v>39</v>
      </c>
      <c r="C155" s="153"/>
      <c r="D155" s="153"/>
      <c r="E155" s="223"/>
      <c r="F155" s="223"/>
      <c r="G155" s="223"/>
      <c r="H155" s="223"/>
      <c r="I155" s="223"/>
      <c r="J155" s="153"/>
      <c r="K155" s="153"/>
      <c r="L155" s="153"/>
      <c r="M155" s="128"/>
      <c r="N155" s="128"/>
    </row>
    <row r="156" spans="1:14" ht="12.75">
      <c r="A156" s="108">
        <v>3221</v>
      </c>
      <c r="B156" s="109" t="s">
        <v>109</v>
      </c>
      <c r="C156" s="112"/>
      <c r="D156" s="112"/>
      <c r="E156" s="164"/>
      <c r="F156" s="164"/>
      <c r="G156" s="164"/>
      <c r="H156" s="164"/>
      <c r="I156" s="164"/>
      <c r="J156" s="112"/>
      <c r="K156" s="112"/>
      <c r="L156" s="112"/>
      <c r="M156" s="111"/>
      <c r="N156" s="111"/>
    </row>
    <row r="157" spans="1:14" ht="12.75">
      <c r="A157" s="108">
        <v>3225</v>
      </c>
      <c r="B157" s="109" t="s">
        <v>54</v>
      </c>
      <c r="C157" s="112"/>
      <c r="D157" s="112"/>
      <c r="E157" s="164"/>
      <c r="F157" s="164"/>
      <c r="G157" s="164"/>
      <c r="H157" s="164"/>
      <c r="I157" s="164"/>
      <c r="J157" s="112"/>
      <c r="K157" s="112"/>
      <c r="L157" s="112"/>
      <c r="M157" s="111"/>
      <c r="N157" s="111"/>
    </row>
    <row r="158" spans="1:14" ht="12.75" customHeight="1">
      <c r="A158" s="152">
        <v>323</v>
      </c>
      <c r="B158" s="110" t="s">
        <v>40</v>
      </c>
      <c r="C158" s="153"/>
      <c r="D158" s="153"/>
      <c r="E158" s="223"/>
      <c r="F158" s="223"/>
      <c r="G158" s="223"/>
      <c r="H158" s="223"/>
      <c r="I158" s="223"/>
      <c r="J158" s="153"/>
      <c r="K158" s="153"/>
      <c r="L158" s="153"/>
      <c r="M158" s="128"/>
      <c r="N158" s="128"/>
    </row>
    <row r="159" spans="1:14" ht="12.75">
      <c r="A159" s="108">
        <v>3237</v>
      </c>
      <c r="B159" s="109" t="s">
        <v>60</v>
      </c>
      <c r="C159" s="112"/>
      <c r="D159" s="112"/>
      <c r="E159" s="164"/>
      <c r="F159" s="164"/>
      <c r="G159" s="164"/>
      <c r="H159" s="164"/>
      <c r="I159" s="164"/>
      <c r="J159" s="112"/>
      <c r="K159" s="112"/>
      <c r="L159" s="112"/>
      <c r="M159" s="111"/>
      <c r="N159" s="111"/>
    </row>
    <row r="160" spans="1:14" ht="12.75" customHeight="1">
      <c r="A160" s="152">
        <v>329</v>
      </c>
      <c r="B160" s="110" t="s">
        <v>41</v>
      </c>
      <c r="C160" s="153"/>
      <c r="D160" s="153"/>
      <c r="E160" s="223"/>
      <c r="F160" s="223"/>
      <c r="G160" s="223"/>
      <c r="H160" s="223"/>
      <c r="I160" s="223"/>
      <c r="J160" s="153"/>
      <c r="K160" s="153"/>
      <c r="L160" s="153"/>
      <c r="M160" s="128"/>
      <c r="N160" s="128"/>
    </row>
    <row r="161" spans="1:14" ht="12.75">
      <c r="A161" s="162">
        <v>3293</v>
      </c>
      <c r="B161" s="161" t="s">
        <v>185</v>
      </c>
      <c r="C161" s="165"/>
      <c r="D161" s="165"/>
      <c r="E161" s="210"/>
      <c r="F161" s="210"/>
      <c r="G161" s="210"/>
      <c r="H161" s="210"/>
      <c r="I161" s="210"/>
      <c r="J161" s="165"/>
      <c r="K161" s="165"/>
      <c r="L161" s="165"/>
      <c r="M161" s="163"/>
      <c r="N161" s="163"/>
    </row>
    <row r="162" spans="1:14" ht="12.75" customHeight="1">
      <c r="A162" s="108">
        <v>3299</v>
      </c>
      <c r="B162" s="109" t="s">
        <v>41</v>
      </c>
      <c r="C162" s="165"/>
      <c r="D162" s="165"/>
      <c r="E162" s="210"/>
      <c r="F162" s="210"/>
      <c r="G162" s="210"/>
      <c r="H162" s="210"/>
      <c r="I162" s="210"/>
      <c r="J162" s="165"/>
      <c r="K162" s="165"/>
      <c r="L162" s="165"/>
      <c r="M162" s="163"/>
      <c r="N162" s="163"/>
    </row>
    <row r="163" spans="1:14" ht="12.75">
      <c r="A163" s="108"/>
      <c r="B163" s="10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</row>
    <row r="164" spans="1:14" ht="12.75" customHeight="1">
      <c r="A164" s="269" t="s">
        <v>85</v>
      </c>
      <c r="B164" s="270"/>
      <c r="C164" s="143">
        <f>C148</f>
        <v>0</v>
      </c>
      <c r="D164" s="143"/>
      <c r="E164" s="143">
        <f>E148</f>
        <v>0</v>
      </c>
      <c r="F164" s="143"/>
      <c r="G164" s="143"/>
      <c r="H164" s="143"/>
      <c r="I164" s="143"/>
      <c r="J164" s="143"/>
      <c r="K164" s="143"/>
      <c r="L164" s="143"/>
      <c r="M164" s="143">
        <f>M149</f>
        <v>0</v>
      </c>
      <c r="N164" s="143">
        <f>N149</f>
        <v>0</v>
      </c>
    </row>
    <row r="165" spans="1:14" ht="12.75">
      <c r="A165" s="92"/>
      <c r="B165" s="95"/>
      <c r="C165" s="117"/>
      <c r="D165" s="118"/>
      <c r="E165" s="117"/>
      <c r="F165" s="117"/>
      <c r="G165" s="117"/>
      <c r="H165" s="117"/>
      <c r="I165" s="117"/>
      <c r="J165" s="117"/>
      <c r="K165" s="117"/>
      <c r="L165" s="117"/>
      <c r="M165" s="118"/>
      <c r="N165" s="118"/>
    </row>
    <row r="166" spans="1:14" ht="12.75">
      <c r="A166" s="92"/>
      <c r="B166" s="95"/>
      <c r="C166" s="117"/>
      <c r="D166" s="118"/>
      <c r="E166" s="117"/>
      <c r="F166" s="117"/>
      <c r="G166" s="117"/>
      <c r="H166" s="117"/>
      <c r="I166" s="117"/>
      <c r="J166" s="117"/>
      <c r="K166" s="117"/>
      <c r="L166" s="117"/>
      <c r="M166" s="118"/>
      <c r="N166" s="118"/>
    </row>
    <row r="167" spans="1:14" ht="12.75">
      <c r="A167" s="92"/>
      <c r="B167" s="95"/>
      <c r="C167" s="117"/>
      <c r="D167" s="118"/>
      <c r="E167" s="117"/>
      <c r="F167" s="117"/>
      <c r="G167" s="117"/>
      <c r="H167" s="117"/>
      <c r="I167" s="117"/>
      <c r="J167" s="117"/>
      <c r="K167" s="117"/>
      <c r="L167" s="117"/>
      <c r="M167" s="118"/>
      <c r="N167" s="118"/>
    </row>
    <row r="168" spans="1:14" ht="12.75" customHeight="1">
      <c r="A168" s="92"/>
      <c r="B168" s="95"/>
      <c r="C168" s="117"/>
      <c r="D168" s="118"/>
      <c r="E168" s="117"/>
      <c r="F168" s="117"/>
      <c r="G168" s="117"/>
      <c r="H168" s="117"/>
      <c r="I168" s="117"/>
      <c r="J168" s="117"/>
      <c r="K168" s="117"/>
      <c r="L168" s="117"/>
      <c r="M168" s="118"/>
      <c r="N168" s="118"/>
    </row>
    <row r="169" spans="1:14" ht="14.25" customHeight="1">
      <c r="A169" s="92"/>
      <c r="B169" s="272" t="s">
        <v>96</v>
      </c>
      <c r="C169" s="273"/>
      <c r="D169"/>
      <c r="E169"/>
      <c r="F169" s="117"/>
      <c r="G169" s="117"/>
      <c r="H169" s="117"/>
      <c r="I169" s="117"/>
      <c r="J169" s="117"/>
      <c r="K169" s="117"/>
      <c r="L169" s="117"/>
      <c r="M169" s="118"/>
      <c r="N169" s="118"/>
    </row>
    <row r="170" spans="1:14" ht="12.75" customHeight="1">
      <c r="A170" s="92"/>
      <c r="B170" s="271" t="s">
        <v>246</v>
      </c>
      <c r="C170" s="266"/>
      <c r="D170"/>
      <c r="E170"/>
      <c r="F170" s="117"/>
      <c r="G170" s="117"/>
      <c r="H170" s="117"/>
      <c r="I170" s="117"/>
      <c r="J170" s="117"/>
      <c r="K170" s="117"/>
      <c r="L170" s="117"/>
      <c r="M170" s="118"/>
      <c r="N170" s="118"/>
    </row>
    <row r="171" spans="1:14" ht="12.75">
      <c r="A171" s="92"/>
      <c r="B171" s="95"/>
      <c r="C171" s="117"/>
      <c r="D171" s="118"/>
      <c r="E171" s="117"/>
      <c r="F171" s="117"/>
      <c r="G171" s="117"/>
      <c r="H171" s="117"/>
      <c r="I171" s="117"/>
      <c r="J171" s="117"/>
      <c r="K171" s="117"/>
      <c r="L171" s="117"/>
      <c r="M171" s="118"/>
      <c r="N171" s="118"/>
    </row>
    <row r="172" spans="1:14" ht="12.75" customHeight="1">
      <c r="A172" s="139" t="s">
        <v>159</v>
      </c>
      <c r="B172" s="233" t="s">
        <v>160</v>
      </c>
      <c r="C172" s="234"/>
      <c r="D172" s="234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</row>
    <row r="173" spans="1:14" ht="12.75">
      <c r="A173" s="125">
        <v>3</v>
      </c>
      <c r="B173" s="126" t="s">
        <v>32</v>
      </c>
      <c r="C173" s="127">
        <v>4440</v>
      </c>
      <c r="D173" s="127"/>
      <c r="E173" s="127">
        <v>4440</v>
      </c>
      <c r="F173" s="127"/>
      <c r="G173" s="127"/>
      <c r="H173" s="127"/>
      <c r="I173" s="127"/>
      <c r="J173" s="127"/>
      <c r="K173" s="127"/>
      <c r="L173" s="127"/>
      <c r="M173" s="127">
        <v>4440</v>
      </c>
      <c r="N173" s="127">
        <v>4440</v>
      </c>
    </row>
    <row r="174" spans="1:14" ht="12.75" customHeight="1">
      <c r="A174" s="129">
        <v>32</v>
      </c>
      <c r="B174" s="171" t="s">
        <v>99</v>
      </c>
      <c r="C174" s="148">
        <v>4440</v>
      </c>
      <c r="D174" s="148"/>
      <c r="E174" s="148">
        <v>4440</v>
      </c>
      <c r="F174" s="148"/>
      <c r="G174" s="148"/>
      <c r="H174" s="148"/>
      <c r="I174" s="148"/>
      <c r="J174" s="148"/>
      <c r="K174" s="148"/>
      <c r="L174" s="148"/>
      <c r="M174" s="131">
        <v>4440</v>
      </c>
      <c r="N174" s="131">
        <v>4440</v>
      </c>
    </row>
    <row r="175" spans="1:14" ht="12.75">
      <c r="A175" s="152">
        <v>321</v>
      </c>
      <c r="B175" s="110" t="s">
        <v>100</v>
      </c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28"/>
      <c r="N175" s="128"/>
    </row>
    <row r="176" spans="1:14" ht="12.75" customHeight="1">
      <c r="A176" s="108">
        <v>3211</v>
      </c>
      <c r="B176" s="109" t="s">
        <v>65</v>
      </c>
      <c r="C176" s="165">
        <f>D176+E176+F176+G176+I176+J176</f>
        <v>0</v>
      </c>
      <c r="D176" s="112"/>
      <c r="E176" s="112"/>
      <c r="F176" s="112"/>
      <c r="G176" s="112"/>
      <c r="H176" s="112"/>
      <c r="I176" s="112"/>
      <c r="J176" s="112"/>
      <c r="K176" s="112"/>
      <c r="L176" s="112"/>
      <c r="M176" s="111"/>
      <c r="N176" s="111"/>
    </row>
    <row r="177" spans="1:14" ht="12.75">
      <c r="A177" s="162">
        <v>3212</v>
      </c>
      <c r="B177" s="161" t="s">
        <v>101</v>
      </c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3"/>
      <c r="N177" s="163"/>
    </row>
    <row r="178" spans="1:14" ht="12.75" customHeight="1">
      <c r="A178" s="108">
        <v>3213</v>
      </c>
      <c r="B178" s="109" t="s">
        <v>67</v>
      </c>
      <c r="C178" s="165"/>
      <c r="D178" s="112"/>
      <c r="E178" s="112"/>
      <c r="F178" s="112"/>
      <c r="G178" s="112"/>
      <c r="H178" s="112"/>
      <c r="I178" s="112"/>
      <c r="J178" s="112"/>
      <c r="K178" s="112"/>
      <c r="L178" s="112"/>
      <c r="M178" s="111"/>
      <c r="N178" s="111"/>
    </row>
    <row r="179" spans="1:14" ht="12.75">
      <c r="A179" s="162">
        <v>3214</v>
      </c>
      <c r="B179" s="161" t="s">
        <v>77</v>
      </c>
      <c r="C179" s="165">
        <f>D179+E179+F179+G179+H179+I179+J179</f>
        <v>0</v>
      </c>
      <c r="D179" s="165"/>
      <c r="E179" s="165"/>
      <c r="F179" s="165"/>
      <c r="G179" s="165"/>
      <c r="H179" s="165"/>
      <c r="I179" s="165"/>
      <c r="J179" s="165"/>
      <c r="K179" s="165"/>
      <c r="L179" s="165"/>
      <c r="M179" s="163"/>
      <c r="N179" s="163"/>
    </row>
    <row r="180" spans="1:14" ht="12.75" customHeight="1">
      <c r="A180" s="152">
        <v>322</v>
      </c>
      <c r="B180" s="110" t="s">
        <v>39</v>
      </c>
      <c r="C180" s="153">
        <f>D180+E180+F180+G180+H180+I180+J180</f>
        <v>0</v>
      </c>
      <c r="D180" s="153"/>
      <c r="E180" s="153"/>
      <c r="F180" s="153"/>
      <c r="G180" s="153"/>
      <c r="H180" s="153"/>
      <c r="I180" s="153"/>
      <c r="J180" s="153"/>
      <c r="K180" s="153"/>
      <c r="L180" s="153"/>
      <c r="M180" s="128"/>
      <c r="N180" s="128"/>
    </row>
    <row r="181" spans="1:14" ht="12.75">
      <c r="A181" s="108">
        <v>3221</v>
      </c>
      <c r="B181" s="109" t="s">
        <v>109</v>
      </c>
      <c r="C181" s="112">
        <f>D181+E181+F181+G181+H181+I181+J181</f>
        <v>0</v>
      </c>
      <c r="D181" s="112"/>
      <c r="E181" s="112"/>
      <c r="F181" s="112"/>
      <c r="G181" s="112"/>
      <c r="H181" s="112"/>
      <c r="I181" s="112"/>
      <c r="J181" s="112"/>
      <c r="K181" s="112"/>
      <c r="L181" s="112"/>
      <c r="M181" s="111"/>
      <c r="N181" s="111"/>
    </row>
    <row r="182" spans="1:14" ht="12.75">
      <c r="A182" s="108">
        <v>3222</v>
      </c>
      <c r="B182" s="109" t="s">
        <v>228</v>
      </c>
      <c r="C182" s="112">
        <f>D182+E182+F182+G182+H182+I182+J182</f>
        <v>0</v>
      </c>
      <c r="D182" s="112"/>
      <c r="E182" s="112"/>
      <c r="F182" s="112"/>
      <c r="G182" s="112"/>
      <c r="H182" s="112"/>
      <c r="I182" s="112"/>
      <c r="J182" s="112"/>
      <c r="K182" s="112"/>
      <c r="L182" s="112"/>
      <c r="M182" s="111"/>
      <c r="N182" s="111"/>
    </row>
    <row r="183" spans="1:14" ht="12.75" customHeight="1">
      <c r="A183" s="152">
        <v>323</v>
      </c>
      <c r="B183" s="110" t="s">
        <v>40</v>
      </c>
      <c r="C183" s="153">
        <f>C184+C185</f>
        <v>0</v>
      </c>
      <c r="D183" s="153"/>
      <c r="E183" s="153"/>
      <c r="F183" s="153"/>
      <c r="G183" s="153"/>
      <c r="H183" s="153"/>
      <c r="I183" s="153"/>
      <c r="J183" s="153"/>
      <c r="K183" s="153"/>
      <c r="L183" s="153"/>
      <c r="M183" s="128"/>
      <c r="N183" s="128"/>
    </row>
    <row r="184" spans="1:14" ht="12.75">
      <c r="A184" s="162">
        <v>3231</v>
      </c>
      <c r="B184" s="161" t="s">
        <v>55</v>
      </c>
      <c r="C184" s="165">
        <v>0</v>
      </c>
      <c r="D184" s="165"/>
      <c r="E184" s="165"/>
      <c r="F184" s="165"/>
      <c r="G184" s="165"/>
      <c r="H184" s="165"/>
      <c r="I184" s="165"/>
      <c r="J184" s="165"/>
      <c r="K184" s="165"/>
      <c r="L184" s="165"/>
      <c r="M184" s="163"/>
      <c r="N184" s="163"/>
    </row>
    <row r="185" spans="1:14" ht="12.75" customHeight="1">
      <c r="A185" s="108">
        <v>3237</v>
      </c>
      <c r="B185" s="109" t="s">
        <v>60</v>
      </c>
      <c r="C185" s="112">
        <f>D185+E185+F185+G185+H185+I185+J185</f>
        <v>0</v>
      </c>
      <c r="D185" s="112"/>
      <c r="E185" s="112"/>
      <c r="F185" s="112"/>
      <c r="G185" s="112"/>
      <c r="H185" s="112"/>
      <c r="I185" s="112"/>
      <c r="J185" s="112"/>
      <c r="K185" s="112"/>
      <c r="L185" s="112"/>
      <c r="M185" s="163"/>
      <c r="N185" s="111"/>
    </row>
    <row r="186" spans="1:14" ht="12.75">
      <c r="A186" s="152">
        <v>324</v>
      </c>
      <c r="B186" s="110" t="s">
        <v>161</v>
      </c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28"/>
      <c r="N186" s="128"/>
    </row>
    <row r="187" spans="1:14" ht="12.75" customHeight="1">
      <c r="A187" s="108">
        <v>3241</v>
      </c>
      <c r="B187" s="109" t="s">
        <v>161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1"/>
      <c r="N187" s="111"/>
    </row>
    <row r="188" spans="1:14" ht="12.75">
      <c r="A188" s="152">
        <v>329</v>
      </c>
      <c r="B188" s="110" t="s">
        <v>41</v>
      </c>
      <c r="C188" s="153">
        <f>C189+C190+C191+C192</f>
        <v>4440</v>
      </c>
      <c r="D188" s="153"/>
      <c r="E188" s="153">
        <v>4440</v>
      </c>
      <c r="F188" s="153"/>
      <c r="G188" s="153"/>
      <c r="H188" s="153"/>
      <c r="I188" s="153"/>
      <c r="J188" s="153"/>
      <c r="K188" s="153"/>
      <c r="L188" s="153"/>
      <c r="M188" s="128">
        <v>4440</v>
      </c>
      <c r="N188" s="128">
        <v>4440</v>
      </c>
    </row>
    <row r="189" spans="1:14" ht="12.75" customHeight="1">
      <c r="A189" s="162">
        <v>3291</v>
      </c>
      <c r="B189" s="181" t="s">
        <v>167</v>
      </c>
      <c r="C189" s="165">
        <f>E189</f>
        <v>0</v>
      </c>
      <c r="D189" s="165"/>
      <c r="E189" s="210"/>
      <c r="F189" s="165"/>
      <c r="G189" s="165"/>
      <c r="H189" s="165"/>
      <c r="I189" s="165"/>
      <c r="J189" s="165"/>
      <c r="K189" s="165"/>
      <c r="L189" s="165"/>
      <c r="M189" s="163"/>
      <c r="N189" s="163"/>
    </row>
    <row r="190" spans="1:14" ht="12.75" customHeight="1">
      <c r="A190" s="162">
        <v>3293</v>
      </c>
      <c r="B190" s="181" t="s">
        <v>185</v>
      </c>
      <c r="C190" s="165"/>
      <c r="D190" s="165"/>
      <c r="E190" s="210"/>
      <c r="F190" s="165"/>
      <c r="G190" s="165"/>
      <c r="H190" s="165"/>
      <c r="I190" s="165"/>
      <c r="J190" s="165"/>
      <c r="K190" s="165"/>
      <c r="L190" s="165"/>
      <c r="M190" s="163"/>
      <c r="N190" s="163"/>
    </row>
    <row r="191" spans="1:14" ht="12.75">
      <c r="A191" s="108">
        <v>3299</v>
      </c>
      <c r="B191" s="109" t="s">
        <v>41</v>
      </c>
      <c r="C191" s="165">
        <f>E191+G191</f>
        <v>4440</v>
      </c>
      <c r="D191" s="165"/>
      <c r="E191" s="210">
        <v>4440</v>
      </c>
      <c r="F191" s="165"/>
      <c r="G191" s="165"/>
      <c r="H191" s="165"/>
      <c r="I191" s="165"/>
      <c r="J191" s="165"/>
      <c r="K191" s="165"/>
      <c r="L191" s="165"/>
      <c r="M191" s="163">
        <v>4440</v>
      </c>
      <c r="N191" s="163">
        <v>4440</v>
      </c>
    </row>
    <row r="192" spans="1:14" ht="12.75" customHeight="1">
      <c r="A192" s="108"/>
      <c r="B192" s="109"/>
      <c r="C192" s="165">
        <f>D192+E192+F192+G192+H192+I192+J192</f>
        <v>0</v>
      </c>
      <c r="D192" s="112"/>
      <c r="E192" s="112"/>
      <c r="F192" s="112"/>
      <c r="G192" s="112"/>
      <c r="H192" s="112"/>
      <c r="I192" s="112"/>
      <c r="J192" s="112"/>
      <c r="K192" s="112"/>
      <c r="L192" s="112"/>
      <c r="M192" s="111"/>
      <c r="N192" s="111"/>
    </row>
    <row r="193" spans="1:14" ht="12.75">
      <c r="A193" s="269" t="s">
        <v>85</v>
      </c>
      <c r="B193" s="270"/>
      <c r="C193" s="143">
        <f>C173</f>
        <v>4440</v>
      </c>
      <c r="D193" s="143"/>
      <c r="E193" s="143">
        <f>E173</f>
        <v>4440</v>
      </c>
      <c r="F193" s="143"/>
      <c r="G193" s="143">
        <f>G173</f>
        <v>0</v>
      </c>
      <c r="H193" s="143">
        <f>H173</f>
        <v>0</v>
      </c>
      <c r="I193" s="143"/>
      <c r="J193" s="143"/>
      <c r="K193" s="143">
        <f>K173</f>
        <v>0</v>
      </c>
      <c r="L193" s="143">
        <f>L173</f>
        <v>0</v>
      </c>
      <c r="M193" s="143">
        <f>M173</f>
        <v>4440</v>
      </c>
      <c r="N193" s="143">
        <f>M193</f>
        <v>4440</v>
      </c>
    </row>
    <row r="194" spans="1:14" ht="12.75" customHeight="1">
      <c r="A194" s="92"/>
      <c r="B194" s="95"/>
      <c r="C194" s="117"/>
      <c r="D194" s="118"/>
      <c r="E194" s="117"/>
      <c r="F194" s="117"/>
      <c r="G194" s="117"/>
      <c r="H194" s="117"/>
      <c r="I194" s="117"/>
      <c r="J194" s="117"/>
      <c r="K194" s="117"/>
      <c r="L194" s="117"/>
      <c r="M194" s="118"/>
      <c r="N194" s="118"/>
    </row>
    <row r="195" spans="1:14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7"/>
      <c r="M195" s="118"/>
      <c r="N195" s="118"/>
    </row>
    <row r="196" spans="1:14" ht="12.75" customHeight="1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7"/>
      <c r="M196" s="118"/>
      <c r="N196" s="118"/>
    </row>
    <row r="197" spans="1:14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7"/>
      <c r="M197" s="118"/>
      <c r="N197" s="118"/>
    </row>
    <row r="198" spans="1:14" ht="12.75" customHeight="1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7"/>
      <c r="M198" s="118"/>
      <c r="N198" s="118"/>
    </row>
    <row r="199" spans="1:14" ht="12.75" customHeight="1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7"/>
      <c r="M199" s="118"/>
      <c r="N199" s="118"/>
    </row>
    <row r="200" spans="1:14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7"/>
      <c r="M200" s="118"/>
      <c r="N200" s="118"/>
    </row>
    <row r="201" spans="1:14" ht="12.75" customHeight="1">
      <c r="A201" s="92"/>
      <c r="B201" s="272" t="s">
        <v>96</v>
      </c>
      <c r="C201" s="273"/>
      <c r="D201"/>
      <c r="E201"/>
      <c r="F201" s="117"/>
      <c r="G201" s="117"/>
      <c r="H201" s="117"/>
      <c r="I201" s="117"/>
      <c r="J201" s="117"/>
      <c r="K201" s="117"/>
      <c r="L201" s="117"/>
      <c r="M201" s="118"/>
      <c r="N201" s="118"/>
    </row>
    <row r="202" spans="1:14" ht="12.75" customHeight="1">
      <c r="A202" s="92"/>
      <c r="B202" s="271" t="s">
        <v>206</v>
      </c>
      <c r="C202" s="266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</row>
    <row r="203" spans="1:14" ht="12.75" customHeight="1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  <c r="L203" s="117"/>
      <c r="M203" s="118"/>
      <c r="N203" s="118"/>
    </row>
    <row r="204" spans="1:14" ht="12.75">
      <c r="A204" s="139" t="s">
        <v>186</v>
      </c>
      <c r="B204" s="233" t="s">
        <v>168</v>
      </c>
      <c r="C204" s="234"/>
      <c r="D204" s="234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</row>
    <row r="205" spans="1:14" ht="12.75" customHeight="1">
      <c r="A205" s="125">
        <v>3</v>
      </c>
      <c r="B205" s="126" t="s">
        <v>32</v>
      </c>
      <c r="C205" s="127">
        <f>C206+C212</f>
        <v>34293.38</v>
      </c>
      <c r="D205" s="127"/>
      <c r="E205" s="127">
        <f>E206+E212</f>
        <v>34293.38</v>
      </c>
      <c r="F205" s="127"/>
      <c r="G205" s="127"/>
      <c r="H205" s="127"/>
      <c r="I205" s="127"/>
      <c r="J205" s="127"/>
      <c r="K205" s="127"/>
      <c r="L205" s="127"/>
      <c r="M205" s="127">
        <f>M206+M212</f>
        <v>34293.38</v>
      </c>
      <c r="N205" s="127">
        <f aca="true" t="shared" si="14" ref="N205:N215">M205</f>
        <v>34293.38</v>
      </c>
    </row>
    <row r="206" spans="1:14" ht="12.75">
      <c r="A206" s="129">
        <v>31</v>
      </c>
      <c r="B206" s="130" t="s">
        <v>33</v>
      </c>
      <c r="C206" s="148">
        <f>C207+C209</f>
        <v>31806.75</v>
      </c>
      <c r="D206" s="148"/>
      <c r="E206" s="222">
        <f>E207+E209</f>
        <v>31806.75</v>
      </c>
      <c r="F206" s="148"/>
      <c r="G206" s="148"/>
      <c r="H206" s="148"/>
      <c r="I206" s="148"/>
      <c r="J206" s="148"/>
      <c r="K206" s="148"/>
      <c r="L206" s="148"/>
      <c r="M206" s="131">
        <f>C206</f>
        <v>31806.75</v>
      </c>
      <c r="N206" s="131">
        <f t="shared" si="14"/>
        <v>31806.75</v>
      </c>
    </row>
    <row r="207" spans="1:14" ht="12.75" customHeight="1">
      <c r="A207" s="152">
        <v>311</v>
      </c>
      <c r="B207" s="110" t="s">
        <v>34</v>
      </c>
      <c r="C207" s="153">
        <f>C208</f>
        <v>27291.72</v>
      </c>
      <c r="D207" s="153"/>
      <c r="E207" s="223">
        <f>E208</f>
        <v>27291.72</v>
      </c>
      <c r="F207" s="153"/>
      <c r="G207" s="153"/>
      <c r="H207" s="153"/>
      <c r="I207" s="153"/>
      <c r="J207" s="153"/>
      <c r="K207" s="153"/>
      <c r="L207" s="153"/>
      <c r="M207" s="128">
        <f>M208</f>
        <v>27291.72</v>
      </c>
      <c r="N207" s="128">
        <f t="shared" si="14"/>
        <v>27291.72</v>
      </c>
    </row>
    <row r="208" spans="1:14" ht="12.75">
      <c r="A208" s="108">
        <v>3111</v>
      </c>
      <c r="B208" s="109" t="s">
        <v>70</v>
      </c>
      <c r="C208" s="165">
        <f>D208+E208+F208+G208+H208+I208+J208+K208+L208</f>
        <v>27291.72</v>
      </c>
      <c r="D208" s="112"/>
      <c r="E208" s="164">
        <v>27291.72</v>
      </c>
      <c r="F208" s="112"/>
      <c r="G208" s="112"/>
      <c r="H208" s="112"/>
      <c r="I208" s="112"/>
      <c r="J208" s="112"/>
      <c r="K208" s="112"/>
      <c r="L208" s="112"/>
      <c r="M208" s="111">
        <f aca="true" t="shared" si="15" ref="M208:M215">C208</f>
        <v>27291.72</v>
      </c>
      <c r="N208" s="111">
        <f t="shared" si="14"/>
        <v>27291.72</v>
      </c>
    </row>
    <row r="209" spans="1:14" ht="12.75" customHeight="1">
      <c r="A209" s="152">
        <v>313</v>
      </c>
      <c r="B209" s="110" t="s">
        <v>163</v>
      </c>
      <c r="C209" s="153">
        <f>C210+C211</f>
        <v>4515.03</v>
      </c>
      <c r="D209" s="153"/>
      <c r="E209" s="223">
        <f>E210+E211</f>
        <v>4515.03</v>
      </c>
      <c r="F209" s="153"/>
      <c r="G209" s="153"/>
      <c r="H209" s="153"/>
      <c r="I209" s="153"/>
      <c r="J209" s="153"/>
      <c r="K209" s="153"/>
      <c r="L209" s="153"/>
      <c r="M209" s="128">
        <f t="shared" si="15"/>
        <v>4515.03</v>
      </c>
      <c r="N209" s="128">
        <f t="shared" si="14"/>
        <v>4515.03</v>
      </c>
    </row>
    <row r="210" spans="1:14" ht="12.75">
      <c r="A210" s="108">
        <v>3132</v>
      </c>
      <c r="B210" s="109" t="s">
        <v>164</v>
      </c>
      <c r="C210" s="112">
        <f>D210+E210+F210+G210+H210+I210+J210+K210+L210</f>
        <v>4068.77</v>
      </c>
      <c r="D210" s="112"/>
      <c r="E210" s="164">
        <v>4068.77</v>
      </c>
      <c r="F210" s="112"/>
      <c r="G210" s="112"/>
      <c r="H210" s="112"/>
      <c r="I210" s="112"/>
      <c r="J210" s="112"/>
      <c r="K210" s="112"/>
      <c r="L210" s="112"/>
      <c r="M210" s="111">
        <f t="shared" si="15"/>
        <v>4068.77</v>
      </c>
      <c r="N210" s="111">
        <f t="shared" si="14"/>
        <v>4068.77</v>
      </c>
    </row>
    <row r="211" spans="1:14" ht="12.75" customHeight="1">
      <c r="A211" s="108">
        <v>3133</v>
      </c>
      <c r="B211" s="109" t="s">
        <v>165</v>
      </c>
      <c r="C211" s="112">
        <f>D211+E211+F211+G211+H211+I211+J211+K211+L211</f>
        <v>446.26</v>
      </c>
      <c r="D211" s="112"/>
      <c r="E211" s="164">
        <v>446.26</v>
      </c>
      <c r="F211" s="112"/>
      <c r="G211" s="112"/>
      <c r="H211" s="112"/>
      <c r="I211" s="112"/>
      <c r="J211" s="112"/>
      <c r="K211" s="112"/>
      <c r="L211" s="112"/>
      <c r="M211" s="111">
        <f t="shared" si="15"/>
        <v>446.26</v>
      </c>
      <c r="N211" s="111">
        <f t="shared" si="14"/>
        <v>446.26</v>
      </c>
    </row>
    <row r="212" spans="1:14" ht="12.75">
      <c r="A212" s="180">
        <v>32</v>
      </c>
      <c r="B212" s="130" t="s">
        <v>37</v>
      </c>
      <c r="C212" s="148">
        <f>C213</f>
        <v>2486.63</v>
      </c>
      <c r="D212" s="148"/>
      <c r="E212" s="222">
        <f>E213</f>
        <v>2486.63</v>
      </c>
      <c r="F212" s="148"/>
      <c r="G212" s="148"/>
      <c r="H212" s="148"/>
      <c r="I212" s="148"/>
      <c r="J212" s="148"/>
      <c r="K212" s="148"/>
      <c r="L212" s="148"/>
      <c r="M212" s="131">
        <f t="shared" si="15"/>
        <v>2486.63</v>
      </c>
      <c r="N212" s="131">
        <f t="shared" si="14"/>
        <v>2486.63</v>
      </c>
    </row>
    <row r="213" spans="1:14" ht="12.75" customHeight="1">
      <c r="A213" s="152">
        <v>321</v>
      </c>
      <c r="B213" s="110" t="s">
        <v>38</v>
      </c>
      <c r="C213" s="153">
        <f>C215+C214</f>
        <v>2486.63</v>
      </c>
      <c r="D213" s="153"/>
      <c r="E213" s="223">
        <f>E215+E214</f>
        <v>2486.63</v>
      </c>
      <c r="F213" s="153"/>
      <c r="G213" s="153"/>
      <c r="H213" s="153"/>
      <c r="I213" s="153"/>
      <c r="J213" s="153"/>
      <c r="K213" s="153"/>
      <c r="L213" s="153"/>
      <c r="M213" s="128">
        <f t="shared" si="15"/>
        <v>2486.63</v>
      </c>
      <c r="N213" s="128">
        <f t="shared" si="14"/>
        <v>2486.63</v>
      </c>
    </row>
    <row r="214" spans="1:14" ht="12.75" customHeight="1">
      <c r="A214" s="162">
        <v>3211</v>
      </c>
      <c r="B214" s="161" t="s">
        <v>65</v>
      </c>
      <c r="C214" s="165">
        <f>E214</f>
        <v>0</v>
      </c>
      <c r="D214" s="165"/>
      <c r="E214" s="210"/>
      <c r="F214" s="165"/>
      <c r="G214" s="165"/>
      <c r="H214" s="165"/>
      <c r="I214" s="165"/>
      <c r="J214" s="165"/>
      <c r="K214" s="165"/>
      <c r="L214" s="165"/>
      <c r="M214" s="163">
        <f t="shared" si="15"/>
        <v>0</v>
      </c>
      <c r="N214" s="163"/>
    </row>
    <row r="215" spans="1:14" ht="12.75">
      <c r="A215" s="108">
        <v>3212</v>
      </c>
      <c r="B215" s="151" t="s">
        <v>166</v>
      </c>
      <c r="C215" s="165">
        <f>E215</f>
        <v>2486.63</v>
      </c>
      <c r="D215" s="112"/>
      <c r="E215" s="164">
        <v>2486.63</v>
      </c>
      <c r="F215" s="112"/>
      <c r="G215" s="112"/>
      <c r="H215" s="112"/>
      <c r="I215" s="112"/>
      <c r="J215" s="112"/>
      <c r="K215" s="112"/>
      <c r="L215" s="112"/>
      <c r="M215" s="163">
        <f t="shared" si="15"/>
        <v>2486.63</v>
      </c>
      <c r="N215" s="111">
        <f t="shared" si="14"/>
        <v>2486.63</v>
      </c>
    </row>
    <row r="216" spans="1:14" ht="12.75" customHeight="1">
      <c r="A216" s="108"/>
      <c r="B216" s="10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</row>
    <row r="217" spans="1:14" ht="12.75">
      <c r="A217" s="269" t="s">
        <v>85</v>
      </c>
      <c r="B217" s="270"/>
      <c r="C217" s="143">
        <f>C205</f>
        <v>34293.38</v>
      </c>
      <c r="D217" s="143"/>
      <c r="E217" s="143">
        <f>E205</f>
        <v>34293.38</v>
      </c>
      <c r="F217" s="143"/>
      <c r="G217" s="143"/>
      <c r="H217" s="143"/>
      <c r="I217" s="143"/>
      <c r="J217" s="143"/>
      <c r="K217" s="143"/>
      <c r="L217" s="143"/>
      <c r="M217" s="143">
        <f>M205</f>
        <v>34293.38</v>
      </c>
      <c r="N217" s="143">
        <f>N205</f>
        <v>34293.38</v>
      </c>
    </row>
    <row r="218" spans="1:14" ht="12.75" customHeight="1">
      <c r="A218" s="92"/>
      <c r="B218" s="95"/>
      <c r="C218" s="117"/>
      <c r="D218" s="118"/>
      <c r="E218" s="117"/>
      <c r="F218" s="117"/>
      <c r="G218" s="117"/>
      <c r="H218" s="117"/>
      <c r="I218" s="117"/>
      <c r="J218" s="117"/>
      <c r="K218" s="117"/>
      <c r="L218" s="117"/>
      <c r="M218" s="118"/>
      <c r="N218" s="118"/>
    </row>
    <row r="219" spans="1:14" ht="12.75">
      <c r="A219" s="92"/>
      <c r="B219" s="95"/>
      <c r="C219" s="117"/>
      <c r="D219" s="118"/>
      <c r="E219" s="117"/>
      <c r="F219" s="117"/>
      <c r="G219" s="117"/>
      <c r="H219" s="117"/>
      <c r="I219" s="117"/>
      <c r="J219" s="117"/>
      <c r="K219" s="117"/>
      <c r="L219" s="117"/>
      <c r="M219" s="118"/>
      <c r="N219" s="118"/>
    </row>
    <row r="220" spans="1:14" ht="12.75" customHeight="1">
      <c r="A220" s="92"/>
      <c r="B220" s="95"/>
      <c r="C220" s="117"/>
      <c r="D220" s="118"/>
      <c r="E220" s="117"/>
      <c r="F220" s="117"/>
      <c r="G220" s="117"/>
      <c r="H220" s="117"/>
      <c r="I220" s="117"/>
      <c r="J220" s="117"/>
      <c r="K220" s="117"/>
      <c r="L220" s="117"/>
      <c r="M220" s="118"/>
      <c r="N220" s="118"/>
    </row>
    <row r="221" spans="1:14" ht="12.75">
      <c r="A221" s="92"/>
      <c r="B221" s="95"/>
      <c r="C221" s="117"/>
      <c r="D221" s="118"/>
      <c r="E221" s="117"/>
      <c r="F221" s="117"/>
      <c r="G221" s="117"/>
      <c r="H221" s="117"/>
      <c r="I221" s="117"/>
      <c r="J221" s="117"/>
      <c r="K221" s="117"/>
      <c r="L221" s="117"/>
      <c r="M221" s="118"/>
      <c r="N221" s="118"/>
    </row>
    <row r="222" spans="1:14" ht="12.75">
      <c r="A222" s="92"/>
      <c r="B222" s="272" t="s">
        <v>215</v>
      </c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</row>
    <row r="223" spans="1:14" ht="12.75">
      <c r="A223" s="92"/>
      <c r="B223" s="295" t="s">
        <v>216</v>
      </c>
      <c r="C223" s="296"/>
      <c r="D223" s="296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</row>
    <row r="224" spans="1:14" ht="25.5">
      <c r="A224" s="139" t="s">
        <v>208</v>
      </c>
      <c r="B224" s="132" t="s">
        <v>209</v>
      </c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33"/>
      <c r="N224" s="133"/>
    </row>
    <row r="225" spans="1:14" ht="12.75">
      <c r="A225" s="209">
        <v>3</v>
      </c>
      <c r="B225" s="206" t="s">
        <v>200</v>
      </c>
      <c r="C225" s="208">
        <f>C226</f>
        <v>45654</v>
      </c>
      <c r="D225" s="208"/>
      <c r="E225" s="208">
        <f>E226</f>
        <v>45654</v>
      </c>
      <c r="F225" s="207"/>
      <c r="G225" s="207"/>
      <c r="H225" s="207"/>
      <c r="I225" s="207"/>
      <c r="J225" s="207"/>
      <c r="K225" s="207"/>
      <c r="L225" s="207"/>
      <c r="M225" s="208"/>
      <c r="N225" s="208"/>
    </row>
    <row r="226" spans="1:14" ht="12.75" customHeight="1">
      <c r="A226" s="172">
        <v>37</v>
      </c>
      <c r="B226" s="173" t="s">
        <v>234</v>
      </c>
      <c r="C226" s="174">
        <f>E226</f>
        <v>45654</v>
      </c>
      <c r="D226" s="174"/>
      <c r="E226" s="174">
        <f>E227</f>
        <v>45654</v>
      </c>
      <c r="F226" s="174"/>
      <c r="G226" s="174"/>
      <c r="H226" s="174"/>
      <c r="I226" s="174"/>
      <c r="J226" s="174"/>
      <c r="K226" s="174"/>
      <c r="L226" s="174"/>
      <c r="M226" s="196">
        <f>M227</f>
        <v>45654</v>
      </c>
      <c r="N226" s="196">
        <f>M226</f>
        <v>45654</v>
      </c>
    </row>
    <row r="227" spans="1:14" ht="12.75">
      <c r="A227" s="152">
        <v>372</v>
      </c>
      <c r="B227" s="154" t="s">
        <v>217</v>
      </c>
      <c r="C227" s="153">
        <f>E227</f>
        <v>45654</v>
      </c>
      <c r="D227" s="153"/>
      <c r="E227" s="153">
        <f>E228</f>
        <v>45654</v>
      </c>
      <c r="F227" s="153"/>
      <c r="G227" s="153"/>
      <c r="H227" s="153"/>
      <c r="I227" s="153"/>
      <c r="J227" s="153"/>
      <c r="K227" s="153"/>
      <c r="L227" s="153"/>
      <c r="M227" s="128">
        <f>M228</f>
        <v>45654</v>
      </c>
      <c r="N227" s="128">
        <f>M227</f>
        <v>45654</v>
      </c>
    </row>
    <row r="228" spans="1:14" ht="12.75" customHeight="1">
      <c r="A228" s="108">
        <v>37219</v>
      </c>
      <c r="B228" s="151" t="s">
        <v>217</v>
      </c>
      <c r="C228" s="112">
        <f>E228</f>
        <v>45654</v>
      </c>
      <c r="D228" s="112"/>
      <c r="E228" s="164">
        <v>45654</v>
      </c>
      <c r="F228" s="112"/>
      <c r="G228" s="112"/>
      <c r="H228" s="112"/>
      <c r="I228" s="112"/>
      <c r="J228" s="112"/>
      <c r="K228" s="112"/>
      <c r="L228" s="112"/>
      <c r="M228" s="111">
        <f>E228</f>
        <v>45654</v>
      </c>
      <c r="N228" s="111">
        <f>M228</f>
        <v>45654</v>
      </c>
    </row>
    <row r="229" spans="1:14" ht="12.75">
      <c r="A229" s="108"/>
      <c r="B229" s="10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</row>
    <row r="230" spans="1:14" ht="12.75" customHeight="1">
      <c r="A230" s="269" t="s">
        <v>85</v>
      </c>
      <c r="B230" s="270"/>
      <c r="C230" s="143">
        <f>D230+E230+F230+G230+H230+I230+J230</f>
        <v>45654</v>
      </c>
      <c r="D230" s="143"/>
      <c r="E230" s="143">
        <f>E225</f>
        <v>45654</v>
      </c>
      <c r="F230" s="143"/>
      <c r="G230" s="143"/>
      <c r="H230" s="143"/>
      <c r="I230" s="143"/>
      <c r="J230" s="143"/>
      <c r="K230" s="143"/>
      <c r="L230" s="143"/>
      <c r="M230" s="143">
        <f>M226</f>
        <v>45654</v>
      </c>
      <c r="N230" s="143">
        <f>N226</f>
        <v>45654</v>
      </c>
    </row>
    <row r="231" spans="1:14" ht="12.75">
      <c r="A231" s="92"/>
      <c r="B231" s="95"/>
      <c r="C231" s="117"/>
      <c r="D231" s="118"/>
      <c r="E231" s="117"/>
      <c r="F231" s="117"/>
      <c r="G231" s="117"/>
      <c r="H231" s="117"/>
      <c r="I231" s="117"/>
      <c r="J231" s="117"/>
      <c r="K231" s="117"/>
      <c r="L231" s="117"/>
      <c r="M231" s="118"/>
      <c r="N231" s="118"/>
    </row>
    <row r="232" spans="1:14" ht="12.75" customHeight="1">
      <c r="A232" s="92"/>
      <c r="B232" s="95"/>
      <c r="C232" s="117"/>
      <c r="D232" s="118"/>
      <c r="E232" s="117"/>
      <c r="F232" s="117"/>
      <c r="G232" s="117"/>
      <c r="H232" s="117"/>
      <c r="I232" s="117"/>
      <c r="J232" s="117"/>
      <c r="K232" s="117"/>
      <c r="L232" s="117"/>
      <c r="M232" s="118"/>
      <c r="N232" s="118"/>
    </row>
    <row r="233" spans="1:14" ht="12.75">
      <c r="A233" s="92"/>
      <c r="B233" s="95"/>
      <c r="C233" s="117"/>
      <c r="D233" s="118"/>
      <c r="E233" s="117"/>
      <c r="F233" s="117"/>
      <c r="G233" s="117"/>
      <c r="H233" s="117"/>
      <c r="I233" s="117"/>
      <c r="J233" s="117"/>
      <c r="K233" s="117"/>
      <c r="L233" s="117"/>
      <c r="M233" s="118"/>
      <c r="N233" s="118"/>
    </row>
    <row r="234" spans="1:14" ht="12.75" customHeight="1">
      <c r="A234" s="92"/>
      <c r="B234" s="95"/>
      <c r="C234" s="117"/>
      <c r="D234" s="118"/>
      <c r="E234" s="117"/>
      <c r="F234" s="117"/>
      <c r="G234" s="117"/>
      <c r="H234" s="117"/>
      <c r="I234" s="117"/>
      <c r="J234" s="117"/>
      <c r="K234" s="117"/>
      <c r="L234" s="117"/>
      <c r="M234" s="118"/>
      <c r="N234" s="118"/>
    </row>
    <row r="235" spans="1:14" ht="12.75" customHeight="1">
      <c r="A235" s="92"/>
      <c r="B235" s="95"/>
      <c r="C235" s="117"/>
      <c r="D235" s="118"/>
      <c r="E235" s="117"/>
      <c r="F235" s="117"/>
      <c r="G235" s="117"/>
      <c r="H235" s="117"/>
      <c r="I235" s="117"/>
      <c r="J235" s="117"/>
      <c r="K235" s="117"/>
      <c r="L235" s="117"/>
      <c r="M235" s="118"/>
      <c r="N235" s="118"/>
    </row>
    <row r="236" spans="1:14" ht="12.75" customHeight="1">
      <c r="A236" s="92"/>
      <c r="B236" s="272" t="s">
        <v>239</v>
      </c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</row>
    <row r="237" spans="1:14" ht="12.75" customHeight="1">
      <c r="A237" s="92"/>
      <c r="B237" s="295" t="s">
        <v>230</v>
      </c>
      <c r="C237" s="296"/>
      <c r="D237" s="296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</row>
    <row r="238" spans="1:14" ht="12.75" customHeight="1">
      <c r="A238" s="139" t="s">
        <v>208</v>
      </c>
      <c r="B238" s="132" t="s">
        <v>209</v>
      </c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33"/>
      <c r="N238" s="133"/>
    </row>
    <row r="239" spans="1:14" ht="12.75" customHeight="1">
      <c r="A239" s="209">
        <v>3</v>
      </c>
      <c r="B239" s="206" t="s">
        <v>200</v>
      </c>
      <c r="C239" s="208">
        <f>C240</f>
        <v>9621.72</v>
      </c>
      <c r="D239" s="208"/>
      <c r="E239" s="208">
        <f>E240</f>
        <v>9621.72</v>
      </c>
      <c r="F239" s="207"/>
      <c r="G239" s="207"/>
      <c r="H239" s="207"/>
      <c r="I239" s="207"/>
      <c r="J239" s="207"/>
      <c r="K239" s="207"/>
      <c r="L239" s="207"/>
      <c r="M239" s="208"/>
      <c r="N239" s="208"/>
    </row>
    <row r="240" spans="1:14" ht="12.75" customHeight="1">
      <c r="A240" s="172">
        <v>37</v>
      </c>
      <c r="B240" s="173" t="s">
        <v>234</v>
      </c>
      <c r="C240" s="174">
        <f>E240</f>
        <v>9621.72</v>
      </c>
      <c r="D240" s="174"/>
      <c r="E240" s="174">
        <f>E241</f>
        <v>9621.72</v>
      </c>
      <c r="F240" s="174"/>
      <c r="G240" s="174"/>
      <c r="H240" s="174"/>
      <c r="I240" s="174"/>
      <c r="J240" s="174"/>
      <c r="K240" s="174"/>
      <c r="L240" s="174"/>
      <c r="M240" s="196">
        <f>M241</f>
        <v>9621.72</v>
      </c>
      <c r="N240" s="196">
        <f>M240</f>
        <v>9621.72</v>
      </c>
    </row>
    <row r="241" spans="1:14" ht="12.75" customHeight="1">
      <c r="A241" s="152">
        <v>372</v>
      </c>
      <c r="B241" s="154" t="s">
        <v>217</v>
      </c>
      <c r="C241" s="153">
        <f>E241</f>
        <v>9621.72</v>
      </c>
      <c r="D241" s="153"/>
      <c r="E241" s="153">
        <f>E242</f>
        <v>9621.72</v>
      </c>
      <c r="F241" s="153"/>
      <c r="G241" s="153"/>
      <c r="H241" s="153"/>
      <c r="I241" s="153"/>
      <c r="J241" s="153"/>
      <c r="K241" s="153"/>
      <c r="L241" s="153"/>
      <c r="M241" s="128">
        <f>M242</f>
        <v>9621.72</v>
      </c>
      <c r="N241" s="128">
        <f>M241</f>
        <v>9621.72</v>
      </c>
    </row>
    <row r="242" spans="1:14" ht="12.75" customHeight="1">
      <c r="A242" s="108">
        <v>37219</v>
      </c>
      <c r="B242" s="151" t="s">
        <v>217</v>
      </c>
      <c r="C242" s="112">
        <f>E242</f>
        <v>9621.72</v>
      </c>
      <c r="D242" s="112"/>
      <c r="E242" s="164">
        <v>9621.72</v>
      </c>
      <c r="F242" s="112"/>
      <c r="G242" s="112"/>
      <c r="H242" s="112"/>
      <c r="I242" s="112"/>
      <c r="J242" s="112"/>
      <c r="K242" s="112"/>
      <c r="L242" s="112"/>
      <c r="M242" s="111">
        <f>E242</f>
        <v>9621.72</v>
      </c>
      <c r="N242" s="111">
        <f>M242</f>
        <v>9621.72</v>
      </c>
    </row>
    <row r="243" spans="1:14" ht="12.75" customHeight="1">
      <c r="A243" s="108"/>
      <c r="B243" s="10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</row>
    <row r="244" spans="1:14" ht="12.75" customHeight="1">
      <c r="A244" s="269" t="s">
        <v>85</v>
      </c>
      <c r="B244" s="270"/>
      <c r="C244" s="143">
        <f>D244+E244+F244+G244+H244+I244+J244</f>
        <v>9621.72</v>
      </c>
      <c r="D244" s="143"/>
      <c r="E244" s="143">
        <f>E239</f>
        <v>9621.72</v>
      </c>
      <c r="F244" s="143"/>
      <c r="G244" s="143"/>
      <c r="H244" s="143"/>
      <c r="I244" s="143"/>
      <c r="J244" s="143"/>
      <c r="K244" s="143"/>
      <c r="L244" s="143"/>
      <c r="M244" s="143">
        <f>M240</f>
        <v>9621.72</v>
      </c>
      <c r="N244" s="143">
        <f>N240</f>
        <v>9621.72</v>
      </c>
    </row>
    <row r="245" spans="1:14" ht="12.75" customHeight="1">
      <c r="A245" s="92"/>
      <c r="B245" s="95"/>
      <c r="C245" s="117"/>
      <c r="D245" s="118"/>
      <c r="E245" s="117"/>
      <c r="F245" s="117"/>
      <c r="G245" s="117"/>
      <c r="H245" s="117"/>
      <c r="I245" s="117"/>
      <c r="J245" s="117"/>
      <c r="K245" s="117"/>
      <c r="L245" s="117"/>
      <c r="M245" s="118"/>
      <c r="N245" s="118"/>
    </row>
    <row r="246" spans="1:14" ht="12.75">
      <c r="A246" s="92"/>
      <c r="B246" s="272"/>
      <c r="C246" s="272"/>
      <c r="D246" s="95"/>
      <c r="E246" s="177"/>
      <c r="F246" s="117"/>
      <c r="G246" s="117"/>
      <c r="H246" s="117"/>
      <c r="I246" s="117"/>
      <c r="J246" s="117"/>
      <c r="K246" s="117"/>
      <c r="L246" s="117"/>
      <c r="M246" s="118"/>
      <c r="N246" s="118"/>
    </row>
    <row r="247" spans="1:14" ht="12.75" customHeight="1">
      <c r="A247" s="92"/>
      <c r="B247" s="95"/>
      <c r="C247" s="117"/>
      <c r="D247" s="118"/>
      <c r="E247" s="117"/>
      <c r="F247" s="117"/>
      <c r="G247" s="117"/>
      <c r="H247" s="117"/>
      <c r="I247" s="117"/>
      <c r="J247" s="117"/>
      <c r="K247" s="117"/>
      <c r="L247" s="117"/>
      <c r="M247" s="118"/>
      <c r="N247" s="118"/>
    </row>
    <row r="248" spans="1:14" ht="12.75" customHeight="1">
      <c r="A248" s="92"/>
      <c r="B248" s="95"/>
      <c r="C248" s="117"/>
      <c r="D248" s="118"/>
      <c r="E248" s="117"/>
      <c r="F248" s="117"/>
      <c r="G248" s="117"/>
      <c r="H248" s="117"/>
      <c r="I248" s="117"/>
      <c r="J248" s="117"/>
      <c r="K248" s="117"/>
      <c r="L248" s="117"/>
      <c r="M248" s="118"/>
      <c r="N248" s="118"/>
    </row>
    <row r="249" spans="1:14" ht="12.75">
      <c r="A249" s="92"/>
      <c r="B249" s="95"/>
      <c r="C249" s="117"/>
      <c r="D249" s="118"/>
      <c r="E249" s="117"/>
      <c r="F249" s="117"/>
      <c r="G249" s="117"/>
      <c r="H249" s="117"/>
      <c r="I249" s="117"/>
      <c r="J249" s="117"/>
      <c r="K249" s="117"/>
      <c r="L249" s="117"/>
      <c r="M249" s="118"/>
      <c r="N249" s="118"/>
    </row>
    <row r="250" spans="1:14" ht="12.75" customHeight="1">
      <c r="A250" s="92"/>
      <c r="B250" s="95"/>
      <c r="C250" s="117"/>
      <c r="D250" s="118"/>
      <c r="E250" s="117"/>
      <c r="F250" s="117"/>
      <c r="G250" s="117"/>
      <c r="H250" s="117"/>
      <c r="I250" s="117"/>
      <c r="J250" s="117"/>
      <c r="K250" s="117"/>
      <c r="L250" s="117"/>
      <c r="M250" s="118"/>
      <c r="N250" s="118"/>
    </row>
    <row r="251" spans="1:14" ht="12.75">
      <c r="A251" s="92"/>
      <c r="B251" s="272" t="s">
        <v>102</v>
      </c>
      <c r="C251" s="273"/>
      <c r="D251" s="177"/>
      <c r="E251" s="177"/>
      <c r="F251" s="117"/>
      <c r="G251" s="117"/>
      <c r="H251" s="117"/>
      <c r="I251" s="117"/>
      <c r="J251" s="117"/>
      <c r="K251" s="117"/>
      <c r="L251" s="117"/>
      <c r="M251" s="118"/>
      <c r="N251" s="118"/>
    </row>
    <row r="252" spans="1:14" ht="12.75" customHeight="1">
      <c r="A252" s="92"/>
      <c r="B252" s="271" t="s">
        <v>131</v>
      </c>
      <c r="C252" s="266"/>
      <c r="D252"/>
      <c r="E252"/>
      <c r="F252" s="117"/>
      <c r="G252" s="117"/>
      <c r="H252" s="117"/>
      <c r="I252" s="117"/>
      <c r="J252" s="117"/>
      <c r="K252" s="117"/>
      <c r="L252" s="117"/>
      <c r="M252" s="118"/>
      <c r="N252" s="118"/>
    </row>
    <row r="253" spans="1:14" ht="12.75" customHeight="1">
      <c r="A253" s="92"/>
      <c r="B253" s="95"/>
      <c r="C253" s="117"/>
      <c r="D253" s="118"/>
      <c r="E253" s="117"/>
      <c r="F253" s="117"/>
      <c r="G253" s="117"/>
      <c r="H253" s="117"/>
      <c r="I253" s="117"/>
      <c r="J253" s="117"/>
      <c r="K253" s="117"/>
      <c r="L253" s="117"/>
      <c r="M253" s="118"/>
      <c r="N253" s="118"/>
    </row>
    <row r="254" spans="1:14" ht="12.75" customHeight="1">
      <c r="A254" s="139" t="s">
        <v>123</v>
      </c>
      <c r="B254" s="132" t="s">
        <v>124</v>
      </c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33"/>
      <c r="N254" s="133"/>
    </row>
    <row r="255" spans="1:14" ht="25.5">
      <c r="A255" s="125">
        <v>4</v>
      </c>
      <c r="B255" s="126" t="s">
        <v>45</v>
      </c>
      <c r="C255" s="146">
        <v>90000</v>
      </c>
      <c r="D255" s="146"/>
      <c r="E255" s="146">
        <f>E256</f>
        <v>0</v>
      </c>
      <c r="F255" s="146">
        <f>F256</f>
        <v>35000</v>
      </c>
      <c r="G255" s="146"/>
      <c r="H255" s="146"/>
      <c r="I255" s="146"/>
      <c r="J255" s="146">
        <f>J256</f>
        <v>55000</v>
      </c>
      <c r="K255" s="147"/>
      <c r="L255" s="147"/>
      <c r="M255" s="146">
        <f aca="true" t="shared" si="16" ref="M255:M262">C255</f>
        <v>90000</v>
      </c>
      <c r="N255" s="146">
        <f>M255</f>
        <v>90000</v>
      </c>
    </row>
    <row r="256" spans="1:14" ht="25.5" customHeight="1">
      <c r="A256" s="129">
        <v>42</v>
      </c>
      <c r="B256" s="130" t="s">
        <v>116</v>
      </c>
      <c r="C256" s="148">
        <v>90000</v>
      </c>
      <c r="D256" s="148"/>
      <c r="E256" s="148"/>
      <c r="F256" s="148">
        <f>F257+F263</f>
        <v>35000</v>
      </c>
      <c r="G256" s="148"/>
      <c r="H256" s="148"/>
      <c r="I256" s="148"/>
      <c r="J256" s="148">
        <f>J257+J263</f>
        <v>55000</v>
      </c>
      <c r="K256" s="148"/>
      <c r="L256" s="148"/>
      <c r="M256" s="131">
        <f t="shared" si="16"/>
        <v>90000</v>
      </c>
      <c r="N256" s="131">
        <f aca="true" t="shared" si="17" ref="N256:N271">M256</f>
        <v>90000</v>
      </c>
    </row>
    <row r="257" spans="1:14" ht="12.75">
      <c r="A257" s="152">
        <v>422</v>
      </c>
      <c r="B257" s="154" t="s">
        <v>44</v>
      </c>
      <c r="C257" s="153">
        <v>35000</v>
      </c>
      <c r="D257" s="153"/>
      <c r="E257" s="153"/>
      <c r="F257" s="153">
        <f>SUM(F258:F262)</f>
        <v>35000</v>
      </c>
      <c r="G257" s="153"/>
      <c r="H257" s="153"/>
      <c r="I257" s="153"/>
      <c r="J257" s="153"/>
      <c r="K257" s="153"/>
      <c r="L257" s="153"/>
      <c r="M257" s="128">
        <f t="shared" si="16"/>
        <v>35000</v>
      </c>
      <c r="N257" s="128">
        <f t="shared" si="17"/>
        <v>35000</v>
      </c>
    </row>
    <row r="258" spans="1:14" ht="12.75" customHeight="1">
      <c r="A258" s="108">
        <v>4221</v>
      </c>
      <c r="B258" s="109" t="s">
        <v>117</v>
      </c>
      <c r="C258" s="165">
        <f>D258+E258+F258+G258+I258+H258+J258</f>
        <v>25000</v>
      </c>
      <c r="D258" s="165"/>
      <c r="E258" s="210"/>
      <c r="F258" s="210">
        <v>25000</v>
      </c>
      <c r="G258" s="210"/>
      <c r="H258" s="210"/>
      <c r="I258" s="210"/>
      <c r="J258" s="210"/>
      <c r="K258" s="210"/>
      <c r="L258" s="165"/>
      <c r="M258" s="163">
        <f t="shared" si="16"/>
        <v>25000</v>
      </c>
      <c r="N258" s="163">
        <f t="shared" si="17"/>
        <v>25000</v>
      </c>
    </row>
    <row r="259" spans="1:14" ht="12.75">
      <c r="A259" s="108">
        <v>4222</v>
      </c>
      <c r="B259" s="109" t="s">
        <v>121</v>
      </c>
      <c r="C259" s="165">
        <f>D259+E259+F259+G259+I259+H259+J259</f>
        <v>0</v>
      </c>
      <c r="D259" s="165"/>
      <c r="E259" s="210"/>
      <c r="F259" s="210"/>
      <c r="G259" s="210"/>
      <c r="H259" s="210"/>
      <c r="I259" s="210"/>
      <c r="J259" s="210"/>
      <c r="K259" s="210"/>
      <c r="L259" s="165"/>
      <c r="M259" s="163">
        <f t="shared" si="16"/>
        <v>0</v>
      </c>
      <c r="N259" s="163">
        <f t="shared" si="17"/>
        <v>0</v>
      </c>
    </row>
    <row r="260" spans="1:14" ht="12.75">
      <c r="A260" s="230">
        <v>4225</v>
      </c>
      <c r="B260" s="109" t="s">
        <v>214</v>
      </c>
      <c r="C260" s="165">
        <f>D260+E260+F260+G260+I260+H260+J260</f>
        <v>0</v>
      </c>
      <c r="D260" s="165"/>
      <c r="E260" s="210"/>
      <c r="F260" s="210"/>
      <c r="G260" s="210"/>
      <c r="H260" s="210"/>
      <c r="I260" s="210"/>
      <c r="J260" s="210"/>
      <c r="K260" s="210"/>
      <c r="L260" s="165"/>
      <c r="M260" s="163">
        <f t="shared" si="16"/>
        <v>0</v>
      </c>
      <c r="N260" s="163"/>
    </row>
    <row r="261" spans="1:14" ht="12.75" customHeight="1">
      <c r="A261" s="108">
        <v>4226</v>
      </c>
      <c r="B261" s="109" t="s">
        <v>122</v>
      </c>
      <c r="C261" s="165">
        <f>D261+E261+F261+G261+I261+H261+J261</f>
        <v>0</v>
      </c>
      <c r="D261" s="165"/>
      <c r="E261" s="210"/>
      <c r="F261" s="210"/>
      <c r="G261" s="210"/>
      <c r="H261" s="210"/>
      <c r="I261" s="210"/>
      <c r="J261" s="229"/>
      <c r="K261" s="210"/>
      <c r="L261" s="165"/>
      <c r="M261" s="163">
        <f t="shared" si="16"/>
        <v>0</v>
      </c>
      <c r="N261" s="163">
        <f t="shared" si="17"/>
        <v>0</v>
      </c>
    </row>
    <row r="262" spans="1:14" ht="12.75">
      <c r="A262" s="108">
        <v>4227</v>
      </c>
      <c r="B262" s="109" t="s">
        <v>118</v>
      </c>
      <c r="C262" s="165">
        <v>10000</v>
      </c>
      <c r="D262" s="165"/>
      <c r="E262" s="210"/>
      <c r="F262" s="210">
        <v>10000</v>
      </c>
      <c r="G262" s="210"/>
      <c r="H262" s="210"/>
      <c r="I262" s="210"/>
      <c r="J262" s="210"/>
      <c r="K262" s="210"/>
      <c r="L262" s="165"/>
      <c r="M262" s="163">
        <f t="shared" si="16"/>
        <v>10000</v>
      </c>
      <c r="N262" s="163">
        <f t="shared" si="17"/>
        <v>10000</v>
      </c>
    </row>
    <row r="263" spans="1:14" ht="25.5" customHeight="1">
      <c r="A263" s="152">
        <v>424</v>
      </c>
      <c r="B263" s="110" t="s">
        <v>47</v>
      </c>
      <c r="C263" s="153">
        <f>C264</f>
        <v>55000</v>
      </c>
      <c r="D263" s="153"/>
      <c r="E263" s="223"/>
      <c r="F263" s="223"/>
      <c r="G263" s="223"/>
      <c r="H263" s="223"/>
      <c r="I263" s="223"/>
      <c r="J263" s="223">
        <f>J264</f>
        <v>55000</v>
      </c>
      <c r="K263" s="223"/>
      <c r="L263" s="153"/>
      <c r="M263" s="128">
        <f>M264</f>
        <v>55000</v>
      </c>
      <c r="N263" s="128">
        <f t="shared" si="17"/>
        <v>55000</v>
      </c>
    </row>
    <row r="264" spans="1:14" ht="12.75" customHeight="1">
      <c r="A264" s="114">
        <v>4241</v>
      </c>
      <c r="B264" s="134" t="s">
        <v>73</v>
      </c>
      <c r="C264" s="115">
        <f>D264+E264+F264+G264+I264+J264+H264</f>
        <v>55000</v>
      </c>
      <c r="D264" s="115"/>
      <c r="E264" s="225"/>
      <c r="F264" s="225"/>
      <c r="G264" s="225"/>
      <c r="H264" s="225"/>
      <c r="I264" s="225"/>
      <c r="J264" s="225">
        <v>55000</v>
      </c>
      <c r="K264" s="225"/>
      <c r="L264" s="115"/>
      <c r="M264" s="116">
        <f>C264</f>
        <v>55000</v>
      </c>
      <c r="N264" s="116">
        <f t="shared" si="17"/>
        <v>55000</v>
      </c>
    </row>
    <row r="265" spans="1:14" ht="12.75" customHeight="1">
      <c r="A265" s="119"/>
      <c r="B265" s="155"/>
      <c r="C265" s="120"/>
      <c r="D265" s="120"/>
      <c r="E265" s="239"/>
      <c r="F265" s="239"/>
      <c r="G265" s="239"/>
      <c r="H265" s="239"/>
      <c r="I265" s="239"/>
      <c r="J265" s="239"/>
      <c r="K265" s="239"/>
      <c r="L265" s="120"/>
      <c r="M265" s="120"/>
      <c r="N265" s="195"/>
    </row>
    <row r="266" spans="1:14" ht="12.75">
      <c r="A266" s="119"/>
      <c r="B266" s="155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</row>
    <row r="267" spans="1:14" ht="25.5" customHeight="1">
      <c r="A267" s="92"/>
      <c r="B267" s="14" t="s">
        <v>130</v>
      </c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</row>
    <row r="268" spans="1:14" ht="12.75">
      <c r="A268" s="139" t="s">
        <v>134</v>
      </c>
      <c r="B268" s="132" t="s">
        <v>135</v>
      </c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33"/>
      <c r="N268" s="133"/>
    </row>
    <row r="269" spans="1:14" ht="25.5" customHeight="1">
      <c r="A269" s="172">
        <v>45</v>
      </c>
      <c r="B269" s="173" t="s">
        <v>79</v>
      </c>
      <c r="C269" s="196"/>
      <c r="D269" s="196"/>
      <c r="E269" s="196"/>
      <c r="F269" s="174"/>
      <c r="G269" s="174"/>
      <c r="H269" s="174"/>
      <c r="I269" s="174"/>
      <c r="J269" s="174"/>
      <c r="K269" s="174"/>
      <c r="L269" s="174"/>
      <c r="M269" s="196">
        <f>M270</f>
        <v>0</v>
      </c>
      <c r="N269" s="196">
        <f t="shared" si="17"/>
        <v>0</v>
      </c>
    </row>
    <row r="270" spans="1:14" ht="12.75">
      <c r="A270" s="152">
        <v>451</v>
      </c>
      <c r="B270" s="154" t="s">
        <v>80</v>
      </c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28">
        <f>M271</f>
        <v>0</v>
      </c>
      <c r="N270" s="128">
        <f t="shared" si="17"/>
        <v>0</v>
      </c>
    </row>
    <row r="271" spans="1:14" ht="12.75" customHeight="1">
      <c r="A271" s="108">
        <v>4511</v>
      </c>
      <c r="B271" s="151" t="s">
        <v>80</v>
      </c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1">
        <f>C271</f>
        <v>0</v>
      </c>
      <c r="N271" s="111">
        <f t="shared" si="17"/>
        <v>0</v>
      </c>
    </row>
    <row r="272" spans="1:14" ht="12.75">
      <c r="A272" s="152">
        <v>452</v>
      </c>
      <c r="B272" s="110" t="s">
        <v>81</v>
      </c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</row>
    <row r="273" spans="1:14" ht="12.75" customHeight="1">
      <c r="A273" s="108">
        <v>4521</v>
      </c>
      <c r="B273" s="109" t="s">
        <v>81</v>
      </c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</row>
    <row r="274" spans="1:14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8"/>
      <c r="N274" s="118"/>
    </row>
    <row r="275" spans="1:14" ht="12.75" customHeight="1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8"/>
      <c r="N275" s="118"/>
    </row>
    <row r="276" spans="1:14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8"/>
      <c r="N276" s="118"/>
    </row>
    <row r="277" spans="1:14" ht="12.75" customHeight="1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8"/>
      <c r="N277" s="118"/>
    </row>
    <row r="278" spans="1:14" ht="12.75">
      <c r="A278" s="92"/>
      <c r="B278" s="14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8"/>
      <c r="N278" s="118"/>
    </row>
    <row r="279" spans="1:14" ht="12.75" customHeight="1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8"/>
      <c r="N279" s="118"/>
    </row>
    <row r="280" spans="1:15" ht="12.75">
      <c r="A280" s="92"/>
      <c r="B280" s="272" t="s">
        <v>132</v>
      </c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/>
    </row>
    <row r="281" spans="1:14" ht="25.5" customHeight="1">
      <c r="A281" s="92"/>
      <c r="B281" s="295" t="s">
        <v>207</v>
      </c>
      <c r="C281" s="296"/>
      <c r="D281" s="29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</row>
    <row r="282" spans="1:14" ht="25.5">
      <c r="A282" s="139" t="s">
        <v>208</v>
      </c>
      <c r="B282" s="132" t="s">
        <v>209</v>
      </c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33"/>
      <c r="N282" s="133"/>
    </row>
    <row r="283" spans="1:14" ht="25.5" customHeight="1">
      <c r="A283" s="209">
        <v>3</v>
      </c>
      <c r="B283" s="206" t="s">
        <v>200</v>
      </c>
      <c r="C283" s="208">
        <f>C284</f>
        <v>0</v>
      </c>
      <c r="D283" s="208"/>
      <c r="E283" s="208">
        <f>E284</f>
        <v>0</v>
      </c>
      <c r="F283" s="207"/>
      <c r="G283" s="207"/>
      <c r="H283" s="207"/>
      <c r="I283" s="207"/>
      <c r="J283" s="207"/>
      <c r="K283" s="207"/>
      <c r="L283" s="207"/>
      <c r="M283" s="208"/>
      <c r="N283" s="208"/>
    </row>
    <row r="284" spans="1:14" ht="12.75" customHeight="1">
      <c r="A284" s="172">
        <v>32</v>
      </c>
      <c r="B284" s="173" t="s">
        <v>37</v>
      </c>
      <c r="C284" s="174">
        <f>E284</f>
        <v>0</v>
      </c>
      <c r="D284" s="174"/>
      <c r="E284" s="174">
        <f>E285</f>
        <v>0</v>
      </c>
      <c r="F284" s="174"/>
      <c r="G284" s="174"/>
      <c r="H284" s="174"/>
      <c r="I284" s="174"/>
      <c r="J284" s="174"/>
      <c r="K284" s="174"/>
      <c r="L284" s="174"/>
      <c r="M284" s="196">
        <f>M285</f>
        <v>0</v>
      </c>
      <c r="N284" s="196">
        <f>M284</f>
        <v>0</v>
      </c>
    </row>
    <row r="285" spans="1:14" ht="12.75">
      <c r="A285" s="152">
        <v>323</v>
      </c>
      <c r="B285" s="154" t="s">
        <v>40</v>
      </c>
      <c r="C285" s="153">
        <f>E285</f>
        <v>0</v>
      </c>
      <c r="D285" s="153"/>
      <c r="E285" s="153">
        <f>E286</f>
        <v>0</v>
      </c>
      <c r="F285" s="153"/>
      <c r="G285" s="153"/>
      <c r="H285" s="153"/>
      <c r="I285" s="153"/>
      <c r="J285" s="153"/>
      <c r="K285" s="153"/>
      <c r="L285" s="153"/>
      <c r="M285" s="128">
        <f>M286</f>
        <v>0</v>
      </c>
      <c r="N285" s="128">
        <f>M285</f>
        <v>0</v>
      </c>
    </row>
    <row r="286" spans="1:14" ht="15" customHeight="1">
      <c r="A286" s="108">
        <v>3232</v>
      </c>
      <c r="B286" s="151" t="s">
        <v>133</v>
      </c>
      <c r="C286" s="112">
        <f>E286</f>
        <v>0</v>
      </c>
      <c r="D286" s="112"/>
      <c r="E286" s="164"/>
      <c r="F286" s="112"/>
      <c r="G286" s="112"/>
      <c r="H286" s="112"/>
      <c r="I286" s="112"/>
      <c r="J286" s="112"/>
      <c r="K286" s="112"/>
      <c r="L286" s="112"/>
      <c r="M286" s="111">
        <f>C286</f>
        <v>0</v>
      </c>
      <c r="N286" s="111">
        <f>M286</f>
        <v>0</v>
      </c>
    </row>
    <row r="287" spans="1:14" ht="12.75">
      <c r="A287" s="108"/>
      <c r="B287" s="109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</row>
    <row r="288" spans="1:14" ht="12.75" customHeight="1">
      <c r="A288" s="92"/>
      <c r="B288" s="14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8"/>
      <c r="N288" s="118"/>
    </row>
    <row r="289" spans="1:14" ht="12.75" customHeight="1">
      <c r="A289" s="92"/>
      <c r="B289" s="14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8"/>
      <c r="N289" s="118"/>
    </row>
    <row r="290" spans="1:14" ht="12.75" customHeight="1">
      <c r="A290" s="92"/>
      <c r="B290" s="14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8"/>
      <c r="N290" s="118"/>
    </row>
    <row r="291" spans="1:14" ht="12.75">
      <c r="A291" s="92"/>
      <c r="B291" s="14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8"/>
      <c r="N291" s="118"/>
    </row>
    <row r="292" spans="1:14" ht="12.75" customHeight="1">
      <c r="A292" s="136"/>
      <c r="B292" s="142" t="s">
        <v>74</v>
      </c>
      <c r="C292" s="231">
        <v>9190961</v>
      </c>
      <c r="D292" s="232">
        <v>7683801</v>
      </c>
      <c r="E292" s="232">
        <v>722741</v>
      </c>
      <c r="F292" s="232">
        <v>80000</v>
      </c>
      <c r="G292" s="232">
        <v>499869</v>
      </c>
      <c r="H292" s="232">
        <v>149500</v>
      </c>
      <c r="I292" s="232"/>
      <c r="J292" s="232">
        <v>55000</v>
      </c>
      <c r="K292" s="137">
        <f>K139+K255</f>
        <v>0</v>
      </c>
      <c r="L292" s="137">
        <f>L139+L255</f>
        <v>0</v>
      </c>
      <c r="M292" s="137">
        <v>9190961</v>
      </c>
      <c r="N292" s="137">
        <f>M292</f>
        <v>9190961</v>
      </c>
    </row>
    <row r="293" spans="1:14" ht="12.75">
      <c r="A293" s="92"/>
      <c r="B293" s="14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8"/>
      <c r="N293" s="118"/>
    </row>
    <row r="294" spans="1:14" ht="12.75">
      <c r="A294" s="92"/>
      <c r="B294" s="271"/>
      <c r="C294" s="266"/>
      <c r="D294" s="266"/>
      <c r="E294" s="266"/>
      <c r="F294" s="266"/>
      <c r="G294" s="266"/>
      <c r="H294" s="266"/>
      <c r="I294" s="266"/>
      <c r="J294" s="266"/>
      <c r="K294" s="266"/>
      <c r="L294" s="266"/>
      <c r="M294" s="266"/>
      <c r="N294" s="266"/>
    </row>
    <row r="295" spans="1:14" ht="12.75">
      <c r="A295" s="92"/>
      <c r="B295" s="271"/>
      <c r="C295" s="266"/>
      <c r="D295" s="266"/>
      <c r="E295" s="266"/>
      <c r="F295" s="266"/>
      <c r="G295" s="266"/>
      <c r="H295" s="266"/>
      <c r="I295" s="266"/>
      <c r="J295" s="266"/>
      <c r="K295" s="266"/>
      <c r="L295" s="266"/>
      <c r="M295" s="266"/>
      <c r="N295" s="266"/>
    </row>
    <row r="296" spans="1:14" ht="12.75" customHeight="1">
      <c r="A296" s="92"/>
      <c r="B296" s="14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277" t="s">
        <v>190</v>
      </c>
      <c r="N296" s="278"/>
    </row>
    <row r="297" spans="1:14" ht="12.75">
      <c r="A297" s="92"/>
      <c r="B297" s="14" t="s">
        <v>252</v>
      </c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277" t="s">
        <v>250</v>
      </c>
      <c r="N297" s="278"/>
    </row>
    <row r="298" spans="1:14" ht="12.75" customHeight="1">
      <c r="A298" s="92"/>
      <c r="B298" s="235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8"/>
      <c r="N298" s="118"/>
    </row>
    <row r="299" spans="1:14" ht="12.75">
      <c r="A299" s="92"/>
      <c r="B299" s="14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277" t="s">
        <v>240</v>
      </c>
      <c r="N299" s="278"/>
    </row>
    <row r="300" spans="1:14" ht="12.75" customHeight="1">
      <c r="A300" s="92"/>
      <c r="B300" s="14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277" t="s">
        <v>249</v>
      </c>
      <c r="N300" s="278"/>
    </row>
    <row r="301" spans="1:14" ht="12.75">
      <c r="A301" s="93"/>
      <c r="B301" s="107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12.75" customHeight="1">
      <c r="A302" s="103"/>
      <c r="B302" s="11"/>
      <c r="C302"/>
      <c r="D302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12.75">
      <c r="A303" s="93"/>
      <c r="B303" s="95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</row>
    <row r="304" spans="1:14" ht="12.75" customHeight="1">
      <c r="A304" s="93"/>
      <c r="B304" s="95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</row>
    <row r="305" spans="1:14" ht="12.75">
      <c r="A305" s="92"/>
      <c r="B305" s="14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</row>
    <row r="306" spans="1:14" ht="12.75" customHeight="1">
      <c r="A306" s="92"/>
      <c r="B306" s="14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8"/>
      <c r="N306" s="118"/>
    </row>
    <row r="307" spans="1:14" ht="12.75">
      <c r="A307" s="92"/>
      <c r="B307" s="14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</row>
    <row r="308" spans="1:14" ht="12.75" customHeight="1">
      <c r="A308" s="92"/>
      <c r="B308" s="14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8"/>
      <c r="N308" s="118"/>
    </row>
    <row r="309" spans="1:14" ht="12.75" customHeight="1">
      <c r="A309" s="92"/>
      <c r="B309" s="14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</row>
    <row r="310" spans="1:14" ht="12.75" customHeight="1">
      <c r="A310" s="92"/>
      <c r="B310" s="14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8"/>
      <c r="N310" s="118"/>
    </row>
    <row r="311" spans="1:14" ht="12.75">
      <c r="A311" s="92"/>
      <c r="B311" s="14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8"/>
      <c r="N311" s="118"/>
    </row>
    <row r="312" spans="1:14" ht="12.75" customHeight="1">
      <c r="A312" s="93"/>
      <c r="B312" s="95"/>
      <c r="C312" s="118"/>
      <c r="D312" s="118"/>
      <c r="E312" s="117"/>
      <c r="F312" s="117"/>
      <c r="G312" s="117"/>
      <c r="H312" s="117"/>
      <c r="I312" s="117"/>
      <c r="J312" s="117"/>
      <c r="K312" s="117"/>
      <c r="L312" s="117"/>
      <c r="M312" s="118"/>
      <c r="N312" s="118"/>
    </row>
    <row r="313" spans="1:14" ht="12.75">
      <c r="A313" s="92"/>
      <c r="B313" s="14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8"/>
      <c r="N313" s="118"/>
    </row>
    <row r="314" spans="1:14" ht="12.75" customHeight="1">
      <c r="A314" s="92"/>
      <c r="B314" s="14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8"/>
      <c r="N314" s="118"/>
    </row>
    <row r="315" spans="1:14" ht="12.75">
      <c r="A315" s="272"/>
      <c r="B315" s="272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</row>
    <row r="316" spans="1:15" ht="12.75" customHeight="1">
      <c r="A316" s="92"/>
      <c r="B316" s="14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8"/>
      <c r="N316" s="118"/>
      <c r="O316" s="11"/>
    </row>
    <row r="317" spans="1:14" s="11" customFormat="1" ht="12.75" customHeight="1">
      <c r="A317" s="92"/>
      <c r="B317" s="14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8"/>
      <c r="N317" s="118"/>
    </row>
    <row r="318" spans="1:14" s="11" customFormat="1" ht="12.75" customHeight="1">
      <c r="A318" s="92"/>
      <c r="B318" s="14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8"/>
      <c r="N318" s="118"/>
    </row>
    <row r="319" spans="1:15" s="11" customFormat="1" ht="12.75">
      <c r="A319" s="92"/>
      <c r="B319" s="14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8"/>
      <c r="N319" s="118"/>
      <c r="O319" s="10"/>
    </row>
    <row r="320" spans="1:14" ht="12.75" customHeight="1">
      <c r="A320" s="93"/>
      <c r="B320" s="107"/>
      <c r="C32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4" ht="12.75">
      <c r="A321" s="103"/>
      <c r="B321" s="11"/>
      <c r="C321"/>
      <c r="D32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1:14" ht="12.75" customHeight="1">
      <c r="A322" s="93"/>
      <c r="B322" s="95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</row>
    <row r="323" spans="1:15" ht="12.75">
      <c r="A323" s="93"/>
      <c r="B323" s="95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"/>
    </row>
    <row r="324" spans="1:14" s="11" customFormat="1" ht="12.75" customHeight="1">
      <c r="A324" s="92"/>
      <c r="B324" s="14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</row>
    <row r="325" spans="1:14" s="11" customFormat="1" ht="12.75">
      <c r="A325" s="92"/>
      <c r="B325" s="14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8"/>
      <c r="N325" s="118"/>
    </row>
    <row r="326" spans="1:15" s="11" customFormat="1" ht="12.75" customHeight="1">
      <c r="A326" s="92"/>
      <c r="B326" s="14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0"/>
    </row>
    <row r="327" spans="1:14" ht="12.75">
      <c r="A327" s="92"/>
      <c r="B327" s="14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8"/>
      <c r="N327" s="118"/>
    </row>
    <row r="328" spans="1:14" ht="12.75" customHeight="1">
      <c r="A328" s="92"/>
      <c r="B328" s="14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</row>
    <row r="329" spans="1:15" ht="12.75">
      <c r="A329" s="92"/>
      <c r="B329" s="14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8"/>
      <c r="N329" s="118"/>
      <c r="O329" s="11"/>
    </row>
    <row r="330" spans="1:15" s="11" customFormat="1" ht="12.75" customHeight="1">
      <c r="A330" s="92"/>
      <c r="B330" s="14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8"/>
      <c r="N330" s="118"/>
      <c r="O330" s="10"/>
    </row>
    <row r="331" spans="1:14" ht="12.75">
      <c r="A331" s="92"/>
      <c r="B331" s="14"/>
      <c r="C331" s="117"/>
      <c r="D331" s="118"/>
      <c r="E331" s="117"/>
      <c r="F331" s="117"/>
      <c r="G331" s="117"/>
      <c r="H331" s="117"/>
      <c r="I331" s="117"/>
      <c r="J331" s="117"/>
      <c r="K331" s="117"/>
      <c r="L331" s="117"/>
      <c r="M331" s="118"/>
      <c r="N331" s="118"/>
    </row>
    <row r="332" spans="1:14" ht="12.75" customHeight="1">
      <c r="A332" s="92"/>
      <c r="B332" s="14"/>
      <c r="C332" s="117"/>
      <c r="D332" s="118"/>
      <c r="E332" s="117"/>
      <c r="F332" s="117"/>
      <c r="G332" s="117"/>
      <c r="H332" s="117"/>
      <c r="I332" s="117"/>
      <c r="J332" s="117"/>
      <c r="K332" s="117"/>
      <c r="L332" s="117"/>
      <c r="M332" s="118"/>
      <c r="N332" s="118"/>
    </row>
    <row r="333" spans="1:14" ht="12.75">
      <c r="A333" s="92"/>
      <c r="B333" s="14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8"/>
      <c r="N333" s="118"/>
    </row>
    <row r="334" spans="1:15" ht="12.75" customHeight="1">
      <c r="A334" s="92"/>
      <c r="B334" s="14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8"/>
      <c r="N334" s="118"/>
      <c r="O334" s="11"/>
    </row>
    <row r="335" spans="1:15" s="11" customFormat="1" ht="12.75">
      <c r="A335" s="92"/>
      <c r="B335" s="14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8"/>
      <c r="N335" s="118"/>
      <c r="O335" s="10"/>
    </row>
    <row r="336" spans="1:14" ht="12.75" customHeight="1">
      <c r="A336" s="92"/>
      <c r="B336" s="14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8"/>
      <c r="N336" s="118"/>
    </row>
    <row r="337" spans="1:15" ht="12.75">
      <c r="A337" s="272"/>
      <c r="B337" s="272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"/>
    </row>
    <row r="338" spans="1:14" s="11" customFormat="1" ht="12.75" customHeight="1">
      <c r="A338" s="92"/>
      <c r="B338" s="14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8"/>
      <c r="N338" s="118"/>
    </row>
    <row r="339" spans="1:14" s="11" customFormat="1" ht="12.75">
      <c r="A339" s="93"/>
      <c r="B339" s="95"/>
      <c r="C339" s="166"/>
      <c r="D339" s="166"/>
      <c r="E339" s="118"/>
      <c r="F339" s="166"/>
      <c r="G339" s="166"/>
      <c r="H339" s="166"/>
      <c r="I339" s="166"/>
      <c r="J339" s="118"/>
      <c r="K339" s="167"/>
      <c r="L339" s="167"/>
      <c r="M339" s="118"/>
      <c r="N339" s="118"/>
    </row>
    <row r="340" spans="1:15" s="11" customFormat="1" ht="12.75" customHeight="1">
      <c r="A340" s="103"/>
      <c r="B340" s="95"/>
      <c r="O340" s="10"/>
    </row>
    <row r="341" spans="1:14" ht="12.75">
      <c r="A341" s="93"/>
      <c r="B341" s="9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4" ht="12.75" customHeight="1">
      <c r="A342" s="93"/>
      <c r="B342" s="95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1:15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1"/>
    </row>
    <row r="344" spans="1:15" s="11" customFormat="1" ht="12.75" customHeight="1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4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 customHeight="1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10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1:15" ht="12.75" customHeight="1">
      <c r="A348" s="93"/>
      <c r="B348" s="9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s="11" customFormat="1" ht="12.75">
      <c r="A349" s="93"/>
      <c r="B349" s="95"/>
      <c r="O349" s="10"/>
    </row>
    <row r="350" spans="1:14" ht="12.75" customHeight="1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5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1"/>
    </row>
    <row r="352" spans="1:14" s="11" customFormat="1" ht="12.75" customHeight="1">
      <c r="A352" s="92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2" s="11" customFormat="1" ht="12.75">
      <c r="A353" s="93"/>
      <c r="B353" s="95"/>
    </row>
    <row r="354" spans="1:15" s="11" customFormat="1" ht="12.75" customHeight="1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4" ht="12.75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 customHeight="1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5" ht="12.75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1"/>
    </row>
    <row r="358" spans="1:15" s="11" customFormat="1" ht="12.75" customHeight="1">
      <c r="A358" s="93"/>
      <c r="B358" s="95"/>
      <c r="O358" s="10"/>
    </row>
    <row r="359" spans="1:14" ht="12.75">
      <c r="A359" s="92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 customHeight="1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103"/>
      <c r="B361" s="95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1:15" ht="12.75" customHeight="1">
      <c r="A362" s="93"/>
      <c r="B362" s="95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s="11" customFormat="1" ht="12.75">
      <c r="A363" s="93"/>
      <c r="B363" s="95"/>
      <c r="O363" s="10"/>
    </row>
    <row r="364" spans="1:14" ht="12.75" customHeight="1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5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1"/>
    </row>
    <row r="366" spans="1:14" s="11" customFormat="1" ht="12.75" customHeight="1">
      <c r="A366" s="92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2" s="11" customFormat="1" ht="12.75">
      <c r="A367" s="93"/>
      <c r="B367" s="95"/>
    </row>
    <row r="368" spans="1:15" s="11" customFormat="1" ht="12.75" customHeight="1">
      <c r="A368" s="92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4" ht="12.75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 customHeight="1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5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1"/>
    </row>
    <row r="372" spans="1:15" s="11" customFormat="1" ht="12.75" customHeight="1">
      <c r="A372" s="93"/>
      <c r="B372" s="95"/>
      <c r="O372" s="10"/>
    </row>
    <row r="373" spans="1:14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 customHeight="1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10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1:15" ht="12.75" customHeight="1">
      <c r="A376" s="93"/>
      <c r="B376" s="95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s="11" customFormat="1" ht="12.75">
      <c r="A377" s="93"/>
      <c r="B377" s="95"/>
      <c r="O377" s="10"/>
    </row>
    <row r="378" spans="1:15" ht="12.75" customHeight="1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1"/>
    </row>
    <row r="379" spans="1:14" s="11" customFormat="1" ht="12.75">
      <c r="A379" s="92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5" s="11" customFormat="1" ht="12.75" customHeight="1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4" ht="12.75">
      <c r="A381" s="93"/>
      <c r="B381" s="95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1:14" ht="12.75" customHeight="1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5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1"/>
    </row>
    <row r="384" spans="1:14" s="11" customFormat="1" ht="12.75" customHeight="1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s="11" customFormat="1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5" s="11" customFormat="1" ht="12.75" customHeight="1">
      <c r="A386" s="93"/>
      <c r="B386" s="95"/>
      <c r="O386" s="10"/>
    </row>
    <row r="387" spans="1:14" ht="12.75">
      <c r="A387" s="92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 customHeight="1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5" ht="12.75">
      <c r="A389" s="103"/>
      <c r="B389" s="9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s="11" customFormat="1" ht="12.75" customHeight="1">
      <c r="A390" s="93"/>
      <c r="B390" s="95"/>
      <c r="O390" s="10"/>
    </row>
    <row r="391" spans="1:14" ht="12.75">
      <c r="A391" s="93"/>
      <c r="B391" s="95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1:14" ht="12.75" customHeight="1">
      <c r="A392" s="92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92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5" ht="12.75" customHeight="1">
      <c r="A394" s="92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1"/>
    </row>
    <row r="395" spans="1:15" s="11" customFormat="1" ht="12.75">
      <c r="A395" s="93"/>
      <c r="B395" s="95"/>
      <c r="O395" s="10"/>
    </row>
    <row r="396" spans="1:15" ht="12.75" customHeight="1">
      <c r="A396" s="92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1"/>
    </row>
    <row r="397" spans="1:15" s="11" customFormat="1" ht="12.75">
      <c r="A397" s="92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 customHeight="1">
      <c r="A398" s="92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1"/>
    </row>
    <row r="399" spans="1:14" s="11" customFormat="1" ht="12.75">
      <c r="A399" s="92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5" s="11" customFormat="1" ht="12.75" customHeight="1">
      <c r="A400" s="93"/>
      <c r="B400" s="95"/>
      <c r="O400" s="10"/>
    </row>
    <row r="401" spans="1:14" ht="12.75" customHeight="1">
      <c r="A401" s="92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 customHeight="1">
      <c r="A402" s="93"/>
      <c r="B402" s="95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1:15" ht="12.75">
      <c r="A403" s="93"/>
      <c r="B403" s="95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4" s="11" customFormat="1" ht="12.75" customHeight="1">
      <c r="A404" s="92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s="11" customFormat="1" ht="12.75">
      <c r="A405" s="92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5" s="11" customFormat="1" ht="12.75" customHeight="1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4" ht="12.75">
      <c r="A407" s="103"/>
      <c r="B407" s="95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1:14" ht="12.75" customHeight="1">
      <c r="A408" s="93"/>
      <c r="B408" s="95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1:15" ht="12.75">
      <c r="A409" s="93"/>
      <c r="B409" s="95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s="11" customFormat="1" ht="12.75" customHeight="1">
      <c r="A410" s="92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4" ht="12.75">
      <c r="A411" s="92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 customHeight="1">
      <c r="A412" s="92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93"/>
      <c r="B413" s="95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1:15" ht="12.75" customHeight="1">
      <c r="A414" s="92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1"/>
    </row>
    <row r="415" spans="1:15" s="11" customFormat="1" ht="12.75">
      <c r="A415" s="92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 customHeight="1">
      <c r="A416" s="92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1"/>
    </row>
    <row r="417" spans="1:14" s="11" customFormat="1" ht="12.75">
      <c r="A417" s="92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5" s="11" customFormat="1" ht="12.75" customHeight="1">
      <c r="A418" s="93"/>
      <c r="B418" s="95"/>
      <c r="O418" s="10"/>
    </row>
    <row r="419" spans="1:15" ht="12.75">
      <c r="A419" s="92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1"/>
    </row>
    <row r="420" spans="1:15" s="11" customFormat="1" ht="12.75" customHeight="1">
      <c r="A420" s="93"/>
      <c r="B420" s="95"/>
      <c r="O420" s="10"/>
    </row>
    <row r="421" spans="1:14" ht="12.75">
      <c r="A421" s="92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 customHeight="1">
      <c r="A422" s="93"/>
      <c r="B422" s="95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1:14" ht="12.75">
      <c r="A423" s="93"/>
      <c r="B423" s="95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1:14" ht="12.75" customHeight="1">
      <c r="A424" s="92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1:14" ht="12.75">
      <c r="A425" s="92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 customHeight="1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1:14" ht="12.75">
      <c r="A427" s="103"/>
      <c r="B427" s="95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1:14" ht="12.75" customHeight="1">
      <c r="A428" s="93"/>
      <c r="B428" s="95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1:14" ht="12.75">
      <c r="A429" s="93"/>
      <c r="B429" s="95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1:14" ht="12.75" customHeight="1">
      <c r="A430" s="92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1:14" ht="12.75">
      <c r="A431" s="92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ht="12.75" customHeight="1">
      <c r="A432" s="92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 spans="1:14" ht="12.75">
      <c r="A433" s="93"/>
      <c r="B433" s="95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1:14" ht="12.75" customHeight="1">
      <c r="A434" s="92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1:14" ht="12.75">
      <c r="A435" s="92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 spans="1:14" ht="12.75" customHeight="1">
      <c r="A436" s="92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1:14" ht="12.75">
      <c r="A437" s="92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12.75" customHeight="1">
      <c r="A438" s="93"/>
      <c r="B438" s="95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1:14" ht="12.75">
      <c r="A439" s="92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 spans="1:14" ht="12.75" customHeight="1">
      <c r="A440" s="93"/>
      <c r="B440" s="95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1:14" ht="12.75">
      <c r="A441" s="93"/>
      <c r="B441" s="95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1:14" ht="12.75" customHeight="1">
      <c r="A442" s="92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 spans="1:14" ht="12.75">
      <c r="A443" s="93"/>
      <c r="B443" s="95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1:14" ht="12.75" customHeight="1">
      <c r="A444" s="92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 spans="1:14" ht="12.75">
      <c r="A445" s="92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 spans="1:14" ht="12.75" customHeight="1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 spans="1:14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 spans="1:14" ht="12.75" customHeight="1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 spans="1:14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 spans="1:14" ht="12.75" customHeight="1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 spans="1:14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4" ht="12.75" customHeight="1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 spans="1:14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 spans="1:14" ht="12.75" customHeight="1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 spans="1:14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 spans="1:14" ht="12.75" customHeight="1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 spans="1:14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 spans="1:14" ht="12.75" customHeight="1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 spans="1:14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 spans="1:14" ht="12.75" customHeight="1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</row>
    <row r="461" spans="1:14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 spans="1:14" ht="12.75" customHeight="1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</row>
    <row r="463" spans="1:14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</row>
    <row r="464" spans="1:14" ht="12.75" customHeight="1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</row>
    <row r="465" spans="1:14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</row>
    <row r="466" spans="1:14" ht="12.75" customHeight="1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</row>
    <row r="467" spans="1:14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 spans="1:14" ht="12.75" customHeight="1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 spans="1:14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 spans="1:14" ht="12.75" customHeight="1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</row>
    <row r="471" spans="1:14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 spans="1:14" ht="12.75" customHeight="1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</row>
    <row r="473" spans="1:14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 spans="1:14" ht="12.75" customHeight="1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</row>
    <row r="475" spans="1:14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 spans="1:14" ht="12.75" customHeight="1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 spans="1:14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 spans="1:14" ht="12.75" customHeight="1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 spans="1:14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 spans="1:14" ht="12.75" customHeight="1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</row>
    <row r="481" spans="1:14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</row>
    <row r="482" spans="1:14" ht="12.75" customHeight="1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 spans="1:14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</row>
    <row r="484" spans="1:14" ht="12.75" customHeight="1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1:14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 spans="1:14" ht="12.75" customHeight="1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 spans="1:14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</row>
    <row r="488" spans="1:14" ht="12.75" customHeight="1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</row>
    <row r="489" spans="1:14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</row>
    <row r="490" spans="1:14" ht="12.75" customHeight="1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 spans="1:14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 spans="1:14" ht="12.75" customHeight="1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</row>
    <row r="493" spans="1:14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</row>
    <row r="494" spans="1:14" ht="12.75" customHeight="1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 spans="1:14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 spans="1:14" ht="12.75" customHeight="1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 spans="1:14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 spans="1:14" ht="12.75" customHeight="1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 spans="1:14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 spans="1:14" ht="12.75" customHeight="1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 spans="1:14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 spans="1:14" ht="12.75" customHeight="1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</row>
    <row r="503" spans="1:14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</row>
    <row r="504" spans="1:14" ht="12.75" customHeight="1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</row>
    <row r="505" spans="1:14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</row>
    <row r="506" spans="1:14" ht="12.75" customHeight="1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</row>
    <row r="507" spans="1:14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</row>
    <row r="508" spans="1:14" ht="12.75" customHeight="1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</row>
    <row r="509" spans="1:14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 spans="1:14" ht="12.75" customHeight="1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</row>
    <row r="511" spans="1:14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</row>
    <row r="512" spans="1:14" ht="12.75" customHeight="1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</row>
    <row r="513" spans="1:14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 spans="1:14" ht="12.75" customHeight="1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 spans="1:14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</row>
    <row r="516" spans="1:14" ht="12.75" customHeight="1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</row>
    <row r="517" spans="1:14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</row>
    <row r="518" spans="1:14" ht="12.75" customHeight="1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 spans="1:14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</row>
    <row r="520" spans="1:14" ht="12.75" customHeight="1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</row>
    <row r="521" spans="1:14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</row>
    <row r="522" spans="1:14" ht="12.75" customHeight="1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</row>
    <row r="523" spans="1:14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 spans="1:14" ht="12.75" customHeight="1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 spans="1:14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</row>
    <row r="526" spans="1:14" ht="12.75" customHeight="1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</row>
    <row r="527" spans="1:14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</row>
    <row r="528" spans="1:14" ht="12.75" customHeight="1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</row>
    <row r="529" spans="1:14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 spans="1:14" ht="12.75" customHeight="1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</row>
    <row r="531" spans="1:14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</row>
    <row r="532" spans="1:14" ht="12.75" customHeight="1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</row>
    <row r="533" spans="1:14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</row>
    <row r="534" spans="1:14" ht="12.75" customHeight="1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 spans="1:14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 spans="1:14" ht="12.75" customHeight="1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</row>
    <row r="537" spans="1:14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 spans="1:14" ht="12.75" customHeight="1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 spans="1:14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</row>
    <row r="540" spans="1:14" ht="12.75" customHeight="1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 spans="1:14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 spans="1:14" ht="12.75" customHeight="1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</row>
    <row r="543" spans="1:14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</row>
    <row r="544" spans="1:14" ht="12.75" customHeight="1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</row>
    <row r="545" spans="1:14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</row>
    <row r="546" spans="1:14" ht="12.75" customHeight="1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</row>
    <row r="547" spans="1:14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</row>
    <row r="548" spans="1:14" ht="12.75" customHeight="1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 spans="1:14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 spans="1:14" ht="12.75" customHeight="1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</row>
    <row r="551" spans="1:14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 spans="1:14" ht="12.75" customHeight="1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 spans="1:14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</row>
    <row r="554" spans="1:14" ht="12.75" customHeight="1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</row>
    <row r="555" spans="1:14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</row>
    <row r="556" spans="1:14" ht="12.75" customHeight="1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</row>
    <row r="557" spans="1:14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 spans="1:14" ht="12.75" customHeight="1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 spans="1:14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 spans="1:14" ht="12.75" customHeight="1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 spans="1:14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 spans="1:14" ht="12.75" customHeight="1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 spans="1:14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 spans="1:14" ht="12.75" customHeight="1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</row>
    <row r="565" spans="1:14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 spans="1:14" ht="12.75" customHeight="1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</row>
    <row r="567" spans="1:14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</row>
    <row r="568" spans="1:14" ht="12.75" customHeight="1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</row>
    <row r="569" spans="1:14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</row>
    <row r="570" spans="1:14" ht="12.75" customHeight="1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</row>
    <row r="571" spans="1:14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 spans="1:14" ht="12.75" customHeight="1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</row>
    <row r="573" spans="1:14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1:14" ht="12.75" customHeight="1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 spans="1:14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</row>
    <row r="576" spans="1:14" ht="12.75" customHeight="1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1:14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 spans="1:14" ht="12.75" customHeight="1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</row>
    <row r="579" spans="1:14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</row>
    <row r="580" spans="1:14" ht="12.75" customHeight="1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</row>
    <row r="581" spans="1:14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</row>
    <row r="582" spans="1:14" ht="12.75" customHeight="1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</row>
    <row r="583" spans="1:14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</row>
    <row r="584" spans="1:14" ht="12.75" customHeight="1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</row>
    <row r="585" spans="1:14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</row>
    <row r="586" spans="1:14" ht="12.75" customHeight="1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</row>
    <row r="587" spans="1:14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</row>
    <row r="588" spans="1:14" ht="12.75" customHeight="1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</row>
    <row r="589" spans="1:14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 spans="1:14" ht="12.75" customHeight="1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 spans="1:14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</row>
    <row r="592" spans="1:14" ht="12.75" customHeight="1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</row>
    <row r="593" spans="1:14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 spans="1:14" ht="12.75" customHeight="1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 spans="1:14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 spans="1:14" ht="12.75" customHeight="1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 spans="1:14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1:14" ht="12.75" customHeight="1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1:14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1:14" ht="12.75" customHeight="1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</row>
    <row r="601" spans="1:14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 spans="1:14" ht="12.75" customHeight="1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</row>
    <row r="603" spans="1:14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</row>
    <row r="604" spans="1:14" ht="12.75" customHeight="1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</row>
    <row r="605" spans="1:14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 spans="1:14" ht="12.75" customHeight="1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</row>
    <row r="607" spans="1:14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</row>
    <row r="608" spans="1:14" ht="12.75" customHeight="1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</row>
    <row r="609" spans="1:14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 spans="1:14" ht="12.75" customHeight="1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 spans="1:14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</row>
    <row r="612" spans="1:14" ht="12.75" customHeight="1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</row>
    <row r="613" spans="1:14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</row>
    <row r="614" spans="1:14" ht="12.75" customHeight="1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</row>
    <row r="615" spans="1:14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</row>
    <row r="616" spans="1:14" ht="12.75" customHeight="1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</row>
    <row r="617" spans="1:14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 spans="1:14" ht="12.75" customHeight="1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 spans="1:14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</row>
    <row r="620" spans="1:14" ht="12.75" customHeight="1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 spans="1:14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</row>
    <row r="622" spans="1:14" ht="12.75" customHeight="1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 spans="1:14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 spans="1:14" ht="12.75" customHeight="1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 spans="1:14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 spans="1:14" ht="12.75" customHeight="1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 spans="1:14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 spans="1:14" ht="12.75" customHeight="1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 spans="1:14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 spans="1:14" ht="12.75" customHeight="1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</row>
    <row r="631" spans="1:14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</row>
    <row r="632" spans="1:14" ht="12.75" customHeight="1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</row>
    <row r="633" spans="1:14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</row>
    <row r="634" spans="1:14" ht="12.75" customHeight="1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</row>
    <row r="635" spans="1:14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</row>
    <row r="636" spans="1:14" ht="12.75" customHeight="1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</row>
    <row r="637" spans="1:14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</row>
    <row r="638" spans="1:14" ht="12.75" customHeight="1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</row>
    <row r="639" spans="1:14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</row>
    <row r="640" spans="1:14" ht="12.75" customHeight="1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  <row r="641" spans="1:14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</row>
    <row r="642" spans="1:14" ht="12.75" customHeight="1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</row>
    <row r="643" spans="1:14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 spans="1:14" ht="12.75" customHeight="1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</row>
    <row r="645" spans="1:14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</row>
    <row r="646" spans="1:14" ht="12.75" customHeight="1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</row>
    <row r="647" spans="1:14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</row>
    <row r="648" spans="1:14" ht="12.75" customHeight="1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</row>
    <row r="649" spans="1:14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</row>
    <row r="650" spans="1:14" ht="12.75" customHeight="1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</row>
    <row r="651" spans="1:14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</row>
    <row r="652" spans="1:14" ht="12.75" customHeight="1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</row>
    <row r="653" spans="1:14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 spans="1:14" ht="12.75" customHeight="1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</row>
    <row r="655" spans="1:14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</row>
    <row r="656" spans="1:14" ht="12.75" customHeight="1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</row>
    <row r="657" spans="1:14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</row>
    <row r="658" spans="1:14" ht="12.75" customHeight="1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</row>
    <row r="659" spans="1:14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</row>
    <row r="660" spans="1:14" ht="12.75" customHeight="1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</row>
    <row r="661" spans="1:14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</row>
    <row r="662" spans="1:14" ht="12.75" customHeight="1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</row>
    <row r="663" spans="1:14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</row>
    <row r="664" spans="1:14" ht="12.75" customHeight="1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</row>
    <row r="665" spans="1:14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</row>
    <row r="666" spans="1:14" ht="12.75" customHeight="1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</row>
    <row r="667" spans="1:14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</row>
    <row r="668" spans="1:14" ht="12.75" customHeight="1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</row>
    <row r="669" spans="1:14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</row>
    <row r="670" spans="1:14" ht="12.75" customHeight="1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</row>
    <row r="671" spans="1:14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</row>
    <row r="672" spans="1:14" ht="12.75" customHeight="1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</row>
    <row r="673" spans="1:14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</row>
    <row r="674" spans="1:14" ht="12.75" customHeight="1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</row>
    <row r="675" spans="1:14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</row>
    <row r="676" spans="1:14" ht="12.75" customHeight="1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</row>
    <row r="677" spans="1:14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</row>
    <row r="678" spans="1:14" ht="12.75" customHeight="1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</row>
    <row r="679" spans="1:14" ht="12.75">
      <c r="A679" s="93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</row>
    <row r="680" spans="1:14" ht="12.75" customHeight="1">
      <c r="A680" s="93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</row>
    <row r="681" spans="1:14" ht="12.75">
      <c r="A681" s="93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</row>
    <row r="682" spans="1:14" ht="12.75" customHeight="1">
      <c r="A682" s="93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</row>
    <row r="683" spans="1:14" ht="12.75">
      <c r="A683" s="93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</row>
    <row r="684" spans="1:14" ht="12.75" customHeight="1">
      <c r="A684" s="93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</row>
    <row r="685" spans="1:14" ht="12.75">
      <c r="A685" s="93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</row>
    <row r="686" spans="1:14" ht="12.75" customHeight="1">
      <c r="A686" s="93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</row>
    <row r="687" spans="1:14" ht="12.75">
      <c r="A687" s="93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</row>
    <row r="688" spans="1:14" ht="12.75" customHeight="1">
      <c r="A688" s="93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</row>
    <row r="689" spans="1:14" ht="12.75">
      <c r="A689" s="93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 spans="1:14" ht="12.75" customHeight="1">
      <c r="A690" s="93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</row>
    <row r="691" spans="1:14" ht="12.75">
      <c r="A691" s="93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</row>
    <row r="692" spans="1:14" ht="12.75" customHeight="1">
      <c r="A692" s="93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</row>
    <row r="693" spans="1:14" ht="12.75">
      <c r="A693" s="93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</row>
    <row r="694" spans="1:14" ht="12.75" customHeight="1">
      <c r="A694" s="93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</row>
    <row r="695" spans="1:14" ht="12.75">
      <c r="A695" s="93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</row>
    <row r="696" spans="1:14" ht="12.75" customHeight="1">
      <c r="A696" s="93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</row>
    <row r="697" spans="1:14" ht="12.75">
      <c r="A697" s="93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</row>
    <row r="698" spans="1:14" ht="12.75" customHeight="1">
      <c r="A698" s="93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</row>
    <row r="699" spans="1:14" ht="12.75">
      <c r="A699" s="93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</row>
    <row r="700" spans="1:14" ht="12.75" customHeight="1">
      <c r="A700" s="93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</row>
    <row r="701" spans="1:14" ht="12.75">
      <c r="A701" s="93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</row>
    <row r="702" spans="1:14" ht="12.75" customHeight="1">
      <c r="A702" s="93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</row>
    <row r="703" spans="1:14" ht="12.75">
      <c r="A703" s="93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</row>
    <row r="704" spans="1:14" ht="12.75" customHeight="1">
      <c r="A704" s="93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</row>
    <row r="705" spans="1:14" ht="12.75">
      <c r="A705" s="93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</row>
    <row r="706" spans="1:14" ht="12.75" customHeight="1">
      <c r="A706" s="93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</row>
    <row r="707" spans="1:14" ht="12.75">
      <c r="A707" s="93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</row>
    <row r="708" spans="1:14" ht="12.75" customHeight="1">
      <c r="A708" s="93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</row>
    <row r="709" spans="1:14" ht="12.75">
      <c r="A709" s="93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</row>
    <row r="710" spans="1:14" ht="12.75" customHeight="1">
      <c r="A710" s="93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</row>
    <row r="711" spans="1:14" ht="12.75">
      <c r="A711" s="93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</row>
    <row r="712" spans="1:14" ht="12.75" customHeight="1">
      <c r="A712" s="93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</row>
    <row r="713" spans="1:14" ht="12.75">
      <c r="A713" s="93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</row>
    <row r="714" spans="1:14" ht="12.75" customHeight="1">
      <c r="A714" s="93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</row>
    <row r="715" spans="1:14" ht="12.75">
      <c r="A715" s="93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</row>
    <row r="716" spans="1:14" ht="12.75" customHeight="1">
      <c r="A716" s="93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</row>
    <row r="717" spans="1:14" ht="12.75">
      <c r="A717" s="93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</row>
    <row r="718" spans="1:14" ht="12.75" customHeight="1">
      <c r="A718" s="93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</row>
    <row r="719" spans="1:14" ht="12.75">
      <c r="A719" s="93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 spans="1:14" ht="12.75" customHeight="1">
      <c r="A720" s="93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</row>
    <row r="721" spans="1:14" ht="12.75">
      <c r="A721" s="93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</row>
    <row r="722" spans="1:14" ht="12.75" customHeight="1">
      <c r="A722" s="93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</row>
    <row r="723" spans="1:14" ht="12.75">
      <c r="A723" s="93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</row>
    <row r="724" spans="1:14" ht="12.75" customHeight="1">
      <c r="A724" s="93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</row>
    <row r="725" spans="1:14" ht="12.75">
      <c r="A725" s="93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</row>
    <row r="726" spans="1:14" ht="12.75" customHeight="1">
      <c r="A726" s="93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</row>
    <row r="727" spans="1:14" ht="12.75">
      <c r="A727" s="93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</row>
    <row r="728" spans="1:14" ht="12.75" customHeight="1">
      <c r="A728" s="93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</row>
    <row r="729" spans="1:14" ht="12.75">
      <c r="A729" s="93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</row>
    <row r="730" spans="1:14" ht="12.75" customHeight="1">
      <c r="A730" s="93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</row>
    <row r="731" spans="1:14" ht="12.75">
      <c r="A731" s="93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</row>
    <row r="732" spans="1:14" ht="12.75" customHeight="1">
      <c r="A732" s="93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</row>
  </sheetData>
  <sheetProtection/>
  <mergeCells count="48">
    <mergeCell ref="A337:B337"/>
    <mergeCell ref="B202:N202"/>
    <mergeCell ref="M299:N299"/>
    <mergeCell ref="M300:N300"/>
    <mergeCell ref="A315:B315"/>
    <mergeCell ref="B294:N294"/>
    <mergeCell ref="B295:N295"/>
    <mergeCell ref="M296:N296"/>
    <mergeCell ref="M297:N297"/>
    <mergeCell ref="A244:B244"/>
    <mergeCell ref="B246:C246"/>
    <mergeCell ref="B251:C251"/>
    <mergeCell ref="B252:C252"/>
    <mergeCell ref="B280:N280"/>
    <mergeCell ref="B281:D281"/>
    <mergeCell ref="A217:B217"/>
    <mergeCell ref="B222:N222"/>
    <mergeCell ref="B223:D223"/>
    <mergeCell ref="A230:B230"/>
    <mergeCell ref="B236:N236"/>
    <mergeCell ref="B237:D237"/>
    <mergeCell ref="B201:C201"/>
    <mergeCell ref="A164:B164"/>
    <mergeCell ref="B169:C169"/>
    <mergeCell ref="B170:C170"/>
    <mergeCell ref="A193:B193"/>
    <mergeCell ref="B144:C144"/>
    <mergeCell ref="B145:C145"/>
    <mergeCell ref="B10:G10"/>
    <mergeCell ref="B29:G29"/>
    <mergeCell ref="B49:N49"/>
    <mergeCell ref="B103:E103"/>
    <mergeCell ref="G2:G3"/>
    <mergeCell ref="H2:I2"/>
    <mergeCell ref="B131:E131"/>
    <mergeCell ref="A139:B139"/>
    <mergeCell ref="E2:E3"/>
    <mergeCell ref="F2:F3"/>
    <mergeCell ref="A1:N1"/>
    <mergeCell ref="A2:A3"/>
    <mergeCell ref="B2:B3"/>
    <mergeCell ref="C2:C3"/>
    <mergeCell ref="D2:D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 scale="75" r:id="rId1"/>
  <ignoredErrors>
    <ignoredError sqref="M263 M207 M16 C16:C17 C19 C36 C38 M35:M36 M38 M59 M66 C59 C76 C78 M76 M78 C95 M94 M97 C120 M120 C20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40" t="s">
        <v>13</v>
      </c>
      <c r="B1" s="240"/>
      <c r="C1" s="240"/>
      <c r="D1" s="240"/>
      <c r="E1" s="240"/>
      <c r="F1" s="240"/>
      <c r="G1" s="240"/>
      <c r="H1" s="240"/>
      <c r="I1" s="240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57">
        <v>2015</v>
      </c>
      <c r="C3" s="258"/>
      <c r="D3" s="259"/>
      <c r="E3" s="259"/>
      <c r="F3" s="259"/>
      <c r="G3" s="259"/>
      <c r="H3" s="259"/>
      <c r="I3" s="260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211804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670600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25000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4200</v>
      </c>
      <c r="H9" s="23"/>
      <c r="I9" s="24"/>
    </row>
    <row r="10" spans="1:9" s="1" customFormat="1" ht="12.75">
      <c r="A10" s="20">
        <v>6711</v>
      </c>
      <c r="B10" s="21">
        <v>1031153</v>
      </c>
      <c r="C10" s="21">
        <v>8819532</v>
      </c>
      <c r="D10" s="22"/>
      <c r="E10" s="22"/>
      <c r="F10" s="22"/>
      <c r="G10" s="22"/>
      <c r="H10" s="23"/>
      <c r="I10" s="24"/>
    </row>
    <row r="11" spans="1:9" s="1" customFormat="1" ht="12.75">
      <c r="A11" s="20">
        <v>6713</v>
      </c>
      <c r="B11" s="21">
        <v>27000</v>
      </c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1058153</v>
      </c>
      <c r="C13" s="32">
        <f t="shared" si="0"/>
        <v>8819532</v>
      </c>
      <c r="D13" s="33">
        <f t="shared" si="0"/>
        <v>25000</v>
      </c>
      <c r="E13" s="34">
        <f t="shared" si="0"/>
        <v>670900</v>
      </c>
      <c r="F13" s="33">
        <f t="shared" si="0"/>
        <v>211804</v>
      </c>
      <c r="G13" s="34">
        <f t="shared" si="0"/>
        <v>4200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54">
        <f>B13+D13+E13+F13+G13+H13+I13+C13</f>
        <v>10789589</v>
      </c>
      <c r="C14" s="255"/>
      <c r="D14" s="255"/>
      <c r="E14" s="255"/>
      <c r="F14" s="255"/>
      <c r="G14" s="255"/>
      <c r="H14" s="255"/>
      <c r="I14" s="256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57">
        <v>2016</v>
      </c>
      <c r="C16" s="258"/>
      <c r="D16" s="259"/>
      <c r="E16" s="259"/>
      <c r="F16" s="259"/>
      <c r="G16" s="259"/>
      <c r="H16" s="259"/>
      <c r="I16" s="260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6331</v>
      </c>
      <c r="B18" s="4"/>
      <c r="C18" s="4"/>
      <c r="D18" s="5"/>
      <c r="E18" s="6"/>
      <c r="F18" s="104">
        <v>211804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670600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25000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4200</v>
      </c>
      <c r="H22" s="23"/>
      <c r="I22" s="24"/>
    </row>
    <row r="23" spans="1:9" ht="12.75">
      <c r="A23" s="20">
        <v>6711</v>
      </c>
      <c r="B23" s="21">
        <v>1031153</v>
      </c>
      <c r="C23" s="21">
        <v>8819532</v>
      </c>
      <c r="D23" s="22"/>
      <c r="E23" s="22"/>
      <c r="F23" s="22"/>
      <c r="G23" s="22"/>
      <c r="H23" s="23"/>
      <c r="I23" s="24"/>
    </row>
    <row r="24" spans="1:9" ht="12.75">
      <c r="A24" s="20">
        <v>6713</v>
      </c>
      <c r="B24" s="21">
        <v>27000</v>
      </c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1058153</v>
      </c>
      <c r="C26" s="32">
        <f>SUM(C18:C25)</f>
        <v>8819532</v>
      </c>
      <c r="D26" s="33">
        <f>SUM(D21:D25)</f>
        <v>25000</v>
      </c>
      <c r="E26" s="34">
        <f>SUM(E18:E25)</f>
        <v>670900</v>
      </c>
      <c r="F26" s="33">
        <f>F18</f>
        <v>211804</v>
      </c>
      <c r="G26" s="34">
        <f>SUM(G18:G25)</f>
        <v>4200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54">
        <f>B26+D26+E26+F26+G26+H26+I26+C26</f>
        <v>10789589</v>
      </c>
      <c r="C27" s="255"/>
      <c r="D27" s="255"/>
      <c r="E27" s="255"/>
      <c r="F27" s="255"/>
      <c r="G27" s="255"/>
      <c r="H27" s="255"/>
      <c r="I27" s="256"/>
    </row>
    <row r="28" spans="5:6" ht="13.5" thickBot="1">
      <c r="E28" s="38"/>
      <c r="F28" s="39"/>
    </row>
    <row r="29" spans="1:9" ht="26.25" thickBot="1">
      <c r="A29" s="99" t="s">
        <v>15</v>
      </c>
      <c r="B29" s="257">
        <v>2017</v>
      </c>
      <c r="C29" s="258"/>
      <c r="D29" s="259"/>
      <c r="E29" s="259"/>
      <c r="F29" s="259"/>
      <c r="G29" s="259"/>
      <c r="H29" s="259"/>
      <c r="I29" s="260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211804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670600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25000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4200</v>
      </c>
      <c r="H35" s="23"/>
      <c r="I35" s="24"/>
    </row>
    <row r="36" spans="1:9" ht="13.5" customHeight="1">
      <c r="A36" s="20">
        <v>6711</v>
      </c>
      <c r="B36" s="21">
        <v>1031153</v>
      </c>
      <c r="C36" s="21">
        <v>8819532</v>
      </c>
      <c r="D36" s="22"/>
      <c r="E36" s="22"/>
      <c r="F36" s="22"/>
      <c r="G36" s="22"/>
      <c r="H36" s="23"/>
      <c r="I36" s="24"/>
    </row>
    <row r="37" spans="1:9" ht="13.5" customHeight="1">
      <c r="A37" s="20">
        <v>6713</v>
      </c>
      <c r="B37" s="21">
        <v>27000</v>
      </c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>
        <f>SUM(D31:D37)</f>
        <v>25000</v>
      </c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1058153</v>
      </c>
      <c r="C39" s="32">
        <f>SUM(C31:C38)</f>
        <v>8819532</v>
      </c>
      <c r="D39" s="32">
        <f aca="true" t="shared" si="1" ref="D39:I39">SUM(D36:D38)</f>
        <v>25000</v>
      </c>
      <c r="E39" s="32">
        <f>SUM(E31:E38)</f>
        <v>670900</v>
      </c>
      <c r="F39" s="32">
        <f>SUM(F31:F38)</f>
        <v>211804</v>
      </c>
      <c r="G39" s="32">
        <f>SUM(G31:G38)</f>
        <v>4200</v>
      </c>
      <c r="H39" s="32">
        <f t="shared" si="1"/>
        <v>0</v>
      </c>
      <c r="I39" s="33">
        <f t="shared" si="1"/>
        <v>0</v>
      </c>
    </row>
    <row r="40" spans="1:9" s="1" customFormat="1" ht="28.5" customHeight="1" thickBot="1">
      <c r="A40" s="31" t="s">
        <v>27</v>
      </c>
      <c r="B40" s="254">
        <f>B39+D39+E39+F39+G39+H39+I39+C39</f>
        <v>10789589</v>
      </c>
      <c r="C40" s="255"/>
      <c r="D40" s="255"/>
      <c r="E40" s="255"/>
      <c r="F40" s="255"/>
      <c r="G40" s="255"/>
      <c r="H40" s="255"/>
      <c r="I40" s="263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61"/>
      <c r="B152" s="262"/>
      <c r="C152" s="262"/>
      <c r="D152" s="262"/>
      <c r="E152" s="262"/>
      <c r="F152" s="262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ySplit="2" topLeftCell="A143" activePane="bottomLeft" state="frozen"/>
      <selection pane="topLeft" activeCell="A1" sqref="A1"/>
      <selection pane="bottomLeft" activeCell="M152" sqref="M15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bestFit="1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7.8515625" style="2" bestFit="1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64" t="s">
        <v>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s="11" customFormat="1" ht="57.75">
      <c r="A2" s="157" t="s">
        <v>29</v>
      </c>
      <c r="B2" s="156" t="s">
        <v>30</v>
      </c>
      <c r="C2" s="157" t="s">
        <v>90</v>
      </c>
      <c r="D2" s="157" t="s">
        <v>63</v>
      </c>
      <c r="E2" s="157" t="s">
        <v>64</v>
      </c>
      <c r="F2" s="158" t="s">
        <v>18</v>
      </c>
      <c r="G2" s="158" t="s">
        <v>19</v>
      </c>
      <c r="H2" s="158" t="s">
        <v>20</v>
      </c>
      <c r="I2" s="157" t="s">
        <v>31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265" t="s">
        <v>103</v>
      </c>
      <c r="C4" s="266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71" t="s">
        <v>88</v>
      </c>
      <c r="C9" s="266"/>
      <c r="D9" s="266"/>
      <c r="E9" s="266"/>
      <c r="F9" s="266"/>
      <c r="G9" s="266"/>
      <c r="H9" s="266"/>
      <c r="I9" s="266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67" t="s">
        <v>113</v>
      </c>
      <c r="C11" s="268"/>
      <c r="D11" s="268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8925676</v>
      </c>
      <c r="D12" s="127">
        <f>D13+D21</f>
        <v>8807032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2">C12</f>
        <v>8925676</v>
      </c>
      <c r="M12" s="127">
        <f aca="true" t="shared" si="2" ref="M12:M23">L12</f>
        <v>8925676</v>
      </c>
    </row>
    <row r="13" spans="1:13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>D14+D16+D18</f>
        <v>8274402</v>
      </c>
      <c r="E13" s="131"/>
      <c r="F13" s="131"/>
      <c r="G13" s="131"/>
      <c r="H13" s="131">
        <v>109206</v>
      </c>
      <c r="I13" s="131"/>
      <c r="J13" s="131"/>
      <c r="K13" s="131"/>
      <c r="L13" s="131">
        <f t="shared" si="1"/>
        <v>8383608</v>
      </c>
      <c r="M13" s="131">
        <f t="shared" si="2"/>
        <v>8383608</v>
      </c>
    </row>
    <row r="14" spans="1:13" ht="12.75">
      <c r="A14" s="152">
        <v>311</v>
      </c>
      <c r="B14" s="110" t="s">
        <v>34</v>
      </c>
      <c r="C14" s="128">
        <f t="shared" si="0"/>
        <v>6929209</v>
      </c>
      <c r="D14" s="128">
        <f>D15</f>
        <v>6836110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6929209</v>
      </c>
      <c r="M14" s="128">
        <f t="shared" si="2"/>
        <v>6929209</v>
      </c>
    </row>
    <row r="15" spans="1:13" ht="12.75">
      <c r="A15" s="108">
        <v>3111</v>
      </c>
      <c r="B15" s="109" t="s">
        <v>70</v>
      </c>
      <c r="C15" s="112">
        <f t="shared" si="0"/>
        <v>6929209</v>
      </c>
      <c r="D15" s="112">
        <v>6836110</v>
      </c>
      <c r="E15" s="112"/>
      <c r="F15" s="112"/>
      <c r="G15" s="112"/>
      <c r="H15" s="112">
        <v>93099</v>
      </c>
      <c r="I15" s="112"/>
      <c r="J15" s="112"/>
      <c r="K15" s="112"/>
      <c r="L15" s="111">
        <f t="shared" si="1"/>
        <v>6929209</v>
      </c>
      <c r="M15" s="111">
        <f t="shared" si="2"/>
        <v>6929209</v>
      </c>
    </row>
    <row r="16" spans="1:13" ht="12.75">
      <c r="A16" s="152">
        <v>312</v>
      </c>
      <c r="B16" s="110" t="s">
        <v>35</v>
      </c>
      <c r="C16" s="128">
        <f t="shared" si="0"/>
        <v>391598</v>
      </c>
      <c r="D16" s="128">
        <f>SUM(D17)</f>
        <v>391598</v>
      </c>
      <c r="E16" s="128"/>
      <c r="F16" s="128"/>
      <c r="G16" s="128"/>
      <c r="H16" s="128"/>
      <c r="I16" s="128"/>
      <c r="J16" s="128"/>
      <c r="K16" s="128"/>
      <c r="L16" s="128">
        <f t="shared" si="1"/>
        <v>391598</v>
      </c>
      <c r="M16" s="128">
        <f t="shared" si="2"/>
        <v>391598</v>
      </c>
    </row>
    <row r="17" spans="1:13" ht="12.75">
      <c r="A17" s="108">
        <v>3121</v>
      </c>
      <c r="B17" s="109" t="s">
        <v>35</v>
      </c>
      <c r="C17" s="112">
        <f t="shared" si="0"/>
        <v>391598</v>
      </c>
      <c r="D17" s="112">
        <v>391598</v>
      </c>
      <c r="E17" s="112"/>
      <c r="F17" s="112"/>
      <c r="G17" s="112"/>
      <c r="H17" s="112"/>
      <c r="I17" s="112"/>
      <c r="J17" s="112"/>
      <c r="K17" s="112"/>
      <c r="L17" s="111">
        <f t="shared" si="1"/>
        <v>391598</v>
      </c>
      <c r="M17" s="111">
        <f t="shared" si="2"/>
        <v>391598</v>
      </c>
    </row>
    <row r="18" spans="1:13" ht="12.75">
      <c r="A18" s="152">
        <v>313</v>
      </c>
      <c r="B18" s="110" t="s">
        <v>36</v>
      </c>
      <c r="C18" s="128">
        <f t="shared" si="0"/>
        <v>1062800</v>
      </c>
      <c r="D18" s="128">
        <f>SUM(D19:D20)</f>
        <v>1046694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1062800</v>
      </c>
      <c r="M18" s="128">
        <f t="shared" si="2"/>
        <v>1062800</v>
      </c>
    </row>
    <row r="19" spans="1:13" ht="12.75">
      <c r="A19" s="108">
        <v>3132</v>
      </c>
      <c r="B19" s="109" t="s">
        <v>71</v>
      </c>
      <c r="C19" s="112">
        <f t="shared" si="0"/>
        <v>944124</v>
      </c>
      <c r="D19" s="112">
        <v>930159</v>
      </c>
      <c r="E19" s="112"/>
      <c r="F19" s="112"/>
      <c r="G19" s="112"/>
      <c r="H19" s="112">
        <v>13965</v>
      </c>
      <c r="I19" s="112"/>
      <c r="J19" s="112"/>
      <c r="K19" s="112"/>
      <c r="L19" s="111">
        <f t="shared" si="1"/>
        <v>944124</v>
      </c>
      <c r="M19" s="111">
        <f t="shared" si="2"/>
        <v>944124</v>
      </c>
    </row>
    <row r="20" spans="1:13" ht="15.75" customHeight="1">
      <c r="A20" s="108">
        <v>3133</v>
      </c>
      <c r="B20" s="109" t="s">
        <v>72</v>
      </c>
      <c r="C20" s="112">
        <f t="shared" si="0"/>
        <v>118676</v>
      </c>
      <c r="D20" s="112">
        <v>116535</v>
      </c>
      <c r="E20" s="112"/>
      <c r="F20" s="112"/>
      <c r="G20" s="112"/>
      <c r="H20" s="112">
        <v>2141</v>
      </c>
      <c r="I20" s="112"/>
      <c r="J20" s="112"/>
      <c r="K20" s="112"/>
      <c r="L20" s="111">
        <f t="shared" si="1"/>
        <v>118676</v>
      </c>
      <c r="M20" s="111">
        <f t="shared" si="2"/>
        <v>118676</v>
      </c>
    </row>
    <row r="21" spans="1:13" ht="15.75" customHeight="1">
      <c r="A21" s="129">
        <v>32</v>
      </c>
      <c r="B21" s="130" t="s">
        <v>37</v>
      </c>
      <c r="C21" s="131">
        <f>C22</f>
        <v>542068</v>
      </c>
      <c r="D21" s="131">
        <f>D22</f>
        <v>532630</v>
      </c>
      <c r="E21" s="148"/>
      <c r="F21" s="148"/>
      <c r="G21" s="148"/>
      <c r="H21" s="131">
        <f>H22</f>
        <v>9438</v>
      </c>
      <c r="I21" s="148"/>
      <c r="J21" s="148"/>
      <c r="K21" s="148"/>
      <c r="L21" s="131">
        <f t="shared" si="1"/>
        <v>542068</v>
      </c>
      <c r="M21" s="131">
        <f t="shared" si="2"/>
        <v>542068</v>
      </c>
    </row>
    <row r="22" spans="1:13" ht="15.75" customHeight="1">
      <c r="A22" s="152">
        <v>321</v>
      </c>
      <c r="B22" s="110" t="s">
        <v>38</v>
      </c>
      <c r="C22" s="153">
        <f>C23</f>
        <v>542068</v>
      </c>
      <c r="D22" s="153">
        <f>D23</f>
        <v>532630</v>
      </c>
      <c r="E22" s="153"/>
      <c r="F22" s="153"/>
      <c r="G22" s="153"/>
      <c r="H22" s="153">
        <f>H23</f>
        <v>9438</v>
      </c>
      <c r="I22" s="153"/>
      <c r="J22" s="153"/>
      <c r="K22" s="153"/>
      <c r="L22" s="128">
        <f t="shared" si="1"/>
        <v>542068</v>
      </c>
      <c r="M22" s="128">
        <f t="shared" si="2"/>
        <v>542068</v>
      </c>
    </row>
    <row r="23" spans="1:13" ht="15.75" customHeight="1">
      <c r="A23" s="114">
        <v>3212</v>
      </c>
      <c r="B23" s="134" t="s">
        <v>86</v>
      </c>
      <c r="C23" s="115">
        <f>D23+H23</f>
        <v>542068</v>
      </c>
      <c r="D23" s="115">
        <v>532630</v>
      </c>
      <c r="E23" s="115"/>
      <c r="F23" s="115"/>
      <c r="G23" s="115"/>
      <c r="H23" s="115">
        <v>9438</v>
      </c>
      <c r="I23" s="115"/>
      <c r="J23" s="115"/>
      <c r="K23" s="115"/>
      <c r="L23" s="116">
        <f>D23</f>
        <v>532630</v>
      </c>
      <c r="M23" s="116">
        <f t="shared" si="2"/>
        <v>532630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72" t="s">
        <v>125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M29">C30+C59+C62</f>
        <v>932253</v>
      </c>
      <c r="D29" s="127">
        <f t="shared" si="3"/>
        <v>10000</v>
      </c>
      <c r="E29" s="127">
        <f t="shared" si="3"/>
        <v>675653</v>
      </c>
      <c r="F29" s="127">
        <f t="shared" si="3"/>
        <v>25000</v>
      </c>
      <c r="G29" s="127">
        <f t="shared" si="3"/>
        <v>213100</v>
      </c>
      <c r="H29" s="127">
        <f t="shared" si="3"/>
        <v>5000</v>
      </c>
      <c r="I29" s="127">
        <f t="shared" si="3"/>
        <v>3500</v>
      </c>
      <c r="J29" s="127">
        <f t="shared" si="3"/>
        <v>0</v>
      </c>
      <c r="K29" s="127">
        <f t="shared" si="3"/>
        <v>0</v>
      </c>
      <c r="L29" s="127">
        <f t="shared" si="3"/>
        <v>932253</v>
      </c>
      <c r="M29" s="127">
        <f t="shared" si="3"/>
        <v>932253</v>
      </c>
    </row>
    <row r="30" spans="1:13" s="11" customFormat="1" ht="12.75">
      <c r="A30" s="129">
        <v>32</v>
      </c>
      <c r="B30" s="130" t="s">
        <v>37</v>
      </c>
      <c r="C30" s="131">
        <f>C31+C36+C43+C52+C54</f>
        <v>887253</v>
      </c>
      <c r="D30" s="131">
        <f>D33+D54</f>
        <v>0</v>
      </c>
      <c r="E30" s="131">
        <f>E31+E36+E43+E54</f>
        <v>640653</v>
      </c>
      <c r="F30" s="131">
        <f>F31+F36+F43+F54</f>
        <v>25000</v>
      </c>
      <c r="G30" s="131">
        <f>G31+G36+G43+G52+G54</f>
        <v>213100</v>
      </c>
      <c r="H30" s="131">
        <f>H31+H36+H43+H54</f>
        <v>5000</v>
      </c>
      <c r="I30" s="131">
        <f>I31+I36+I43+I52+I54</f>
        <v>3500</v>
      </c>
      <c r="J30" s="131">
        <f>J33+J54</f>
        <v>0</v>
      </c>
      <c r="K30" s="131">
        <f>K33+K54</f>
        <v>0</v>
      </c>
      <c r="L30" s="131">
        <f aca="true" t="shared" si="4" ref="L30:L61">C30</f>
        <v>887253</v>
      </c>
      <c r="M30" s="131">
        <f aca="true" t="shared" si="5" ref="M30:M61">L30</f>
        <v>887253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62150</v>
      </c>
      <c r="D31" s="153"/>
      <c r="E31" s="128">
        <f>E32+E33+E34+E35</f>
        <v>19000</v>
      </c>
      <c r="F31" s="128">
        <f>SUM(F32:F35)</f>
        <v>16500</v>
      </c>
      <c r="G31" s="128">
        <f>SUM(G32:G34)</f>
        <v>26650</v>
      </c>
      <c r="H31" s="128">
        <f>SUM(H32:H34)</f>
        <v>0</v>
      </c>
      <c r="I31" s="128">
        <f>SUM(I32:I34)</f>
        <v>0</v>
      </c>
      <c r="J31" s="128">
        <f>SUM(J32:J34)</f>
        <v>0</v>
      </c>
      <c r="K31" s="128">
        <f>SUM(K32:K34)</f>
        <v>0</v>
      </c>
      <c r="L31" s="128">
        <f t="shared" si="4"/>
        <v>62150</v>
      </c>
      <c r="M31" s="128">
        <f t="shared" si="5"/>
        <v>62150</v>
      </c>
    </row>
    <row r="32" spans="1:13" ht="12.75">
      <c r="A32" s="108">
        <v>3211</v>
      </c>
      <c r="B32" s="109" t="s">
        <v>65</v>
      </c>
      <c r="C32" s="112">
        <f t="shared" si="6"/>
        <v>43650</v>
      </c>
      <c r="D32" s="112"/>
      <c r="E32" s="112">
        <v>14000</v>
      </c>
      <c r="F32" s="112">
        <v>13000</v>
      </c>
      <c r="G32" s="112">
        <v>16650</v>
      </c>
      <c r="H32" s="112"/>
      <c r="I32" s="112"/>
      <c r="J32" s="112"/>
      <c r="K32" s="112"/>
      <c r="L32" s="111">
        <f t="shared" si="4"/>
        <v>43650</v>
      </c>
      <c r="M32" s="111">
        <f t="shared" si="5"/>
        <v>43650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11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14500</v>
      </c>
      <c r="D34" s="112"/>
      <c r="E34" s="112">
        <v>3000</v>
      </c>
      <c r="F34" s="112">
        <v>1500</v>
      </c>
      <c r="G34" s="112">
        <v>10000</v>
      </c>
      <c r="H34" s="112"/>
      <c r="I34" s="112"/>
      <c r="J34" s="112"/>
      <c r="K34" s="112"/>
      <c r="L34" s="111">
        <f t="shared" si="4"/>
        <v>14500</v>
      </c>
      <c r="M34" s="111">
        <f t="shared" si="5"/>
        <v>14500</v>
      </c>
    </row>
    <row r="35" spans="1:13" ht="12.75">
      <c r="A35" s="108">
        <v>3214</v>
      </c>
      <c r="B35" s="109" t="s">
        <v>77</v>
      </c>
      <c r="C35" s="112">
        <f t="shared" si="6"/>
        <v>4000</v>
      </c>
      <c r="D35" s="112"/>
      <c r="E35" s="112">
        <v>2000</v>
      </c>
      <c r="F35" s="112">
        <v>2000</v>
      </c>
      <c r="G35" s="112"/>
      <c r="H35" s="112"/>
      <c r="I35" s="112"/>
      <c r="J35" s="112"/>
      <c r="K35" s="112"/>
      <c r="L35" s="111">
        <f t="shared" si="4"/>
        <v>4000</v>
      </c>
      <c r="M35" s="111">
        <f t="shared" si="5"/>
        <v>4000</v>
      </c>
    </row>
    <row r="36" spans="1:13" ht="12.75">
      <c r="A36" s="152">
        <v>322</v>
      </c>
      <c r="B36" s="110" t="s">
        <v>39</v>
      </c>
      <c r="C36" s="128">
        <f t="shared" si="6"/>
        <v>426403</v>
      </c>
      <c r="D36" s="128"/>
      <c r="E36" s="128">
        <f>SUM(E37:E41)</f>
        <v>409153</v>
      </c>
      <c r="F36" s="128">
        <f>SUM(F37:F42)</f>
        <v>8500</v>
      </c>
      <c r="G36" s="128">
        <f>SUM(G37:G42)</f>
        <v>250</v>
      </c>
      <c r="H36" s="128">
        <f>SUM(H37:H42)</f>
        <v>5000</v>
      </c>
      <c r="I36" s="128">
        <f>SUM(I37:I41)</f>
        <v>3500</v>
      </c>
      <c r="J36" s="128">
        <f>SUM(J37:J41)</f>
        <v>0</v>
      </c>
      <c r="K36" s="128">
        <f>SUM(K37:K41)</f>
        <v>0</v>
      </c>
      <c r="L36" s="128">
        <f t="shared" si="4"/>
        <v>426403</v>
      </c>
      <c r="M36" s="128">
        <f t="shared" si="5"/>
        <v>426403</v>
      </c>
    </row>
    <row r="37" spans="1:13" ht="12.75">
      <c r="A37" s="108">
        <v>3221</v>
      </c>
      <c r="B37" s="109" t="s">
        <v>51</v>
      </c>
      <c r="C37" s="112">
        <f t="shared" si="6"/>
        <v>71882</v>
      </c>
      <c r="D37" s="112"/>
      <c r="E37" s="112">
        <v>65132</v>
      </c>
      <c r="F37" s="112">
        <v>3000</v>
      </c>
      <c r="G37" s="164">
        <v>250</v>
      </c>
      <c r="H37" s="112">
        <v>2000</v>
      </c>
      <c r="I37" s="112">
        <v>1500</v>
      </c>
      <c r="J37" s="112"/>
      <c r="K37" s="112"/>
      <c r="L37" s="111">
        <f t="shared" si="4"/>
        <v>71882</v>
      </c>
      <c r="M37" s="111">
        <f t="shared" si="5"/>
        <v>71882</v>
      </c>
    </row>
    <row r="38" spans="1:13" ht="12.75">
      <c r="A38" s="108">
        <v>3222</v>
      </c>
      <c r="B38" s="109" t="s">
        <v>68</v>
      </c>
      <c r="C38" s="112">
        <f t="shared" si="6"/>
        <v>0</v>
      </c>
      <c r="D38" s="112"/>
      <c r="E38" s="112"/>
      <c r="F38" s="112"/>
      <c r="G38" s="164">
        <v>0</v>
      </c>
      <c r="H38" s="113"/>
      <c r="I38" s="112"/>
      <c r="J38" s="112"/>
      <c r="K38" s="112"/>
      <c r="L38" s="111">
        <f t="shared" si="4"/>
        <v>0</v>
      </c>
      <c r="M38" s="111">
        <f t="shared" si="5"/>
        <v>0</v>
      </c>
    </row>
    <row r="39" spans="1:13" ht="12.75">
      <c r="A39" s="108">
        <v>3223</v>
      </c>
      <c r="B39" s="109" t="s">
        <v>52</v>
      </c>
      <c r="C39" s="112">
        <f t="shared" si="6"/>
        <v>308571</v>
      </c>
      <c r="D39" s="112"/>
      <c r="E39" s="112">
        <v>308571</v>
      </c>
      <c r="F39" s="112"/>
      <c r="G39" s="164">
        <v>0</v>
      </c>
      <c r="H39" s="112"/>
      <c r="I39" s="112"/>
      <c r="J39" s="112"/>
      <c r="K39" s="112"/>
      <c r="L39" s="111">
        <f t="shared" si="4"/>
        <v>308571</v>
      </c>
      <c r="M39" s="111">
        <f t="shared" si="5"/>
        <v>308571</v>
      </c>
    </row>
    <row r="40" spans="1:13" ht="16.5" customHeight="1">
      <c r="A40" s="108">
        <v>3224</v>
      </c>
      <c r="B40" s="109" t="s">
        <v>53</v>
      </c>
      <c r="C40" s="112">
        <f t="shared" si="6"/>
        <v>30450</v>
      </c>
      <c r="D40" s="112"/>
      <c r="E40" s="112">
        <v>30450</v>
      </c>
      <c r="F40" s="112"/>
      <c r="G40" s="164">
        <v>0</v>
      </c>
      <c r="H40" s="112"/>
      <c r="I40" s="112"/>
      <c r="J40" s="112"/>
      <c r="K40" s="112"/>
      <c r="L40" s="111">
        <f t="shared" si="4"/>
        <v>30450</v>
      </c>
      <c r="M40" s="111">
        <f t="shared" si="5"/>
        <v>30450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5000</v>
      </c>
      <c r="F41" s="112">
        <v>3500</v>
      </c>
      <c r="G41" s="164">
        <v>0</v>
      </c>
      <c r="H41" s="112">
        <v>3000</v>
      </c>
      <c r="I41" s="112">
        <v>2000</v>
      </c>
      <c r="J41" s="112"/>
      <c r="K41" s="112"/>
      <c r="L41" s="111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/>
      <c r="F42" s="112">
        <v>2000</v>
      </c>
      <c r="G42" s="164"/>
      <c r="H42" s="112"/>
      <c r="I42" s="112"/>
      <c r="J42" s="112"/>
      <c r="K42" s="112"/>
      <c r="L42" s="111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SUM(C44:C51)</f>
        <v>335900</v>
      </c>
      <c r="D43" s="128"/>
      <c r="E43" s="128">
        <f>SUM(E44:E51)</f>
        <v>210500</v>
      </c>
      <c r="F43" s="128"/>
      <c r="G43" s="128">
        <f>SUM(G44:G51)</f>
        <v>125400</v>
      </c>
      <c r="H43" s="128">
        <f>SUM(H44)</f>
        <v>0</v>
      </c>
      <c r="I43" s="128">
        <v>0</v>
      </c>
      <c r="J43" s="128">
        <f>SUM(J44:J58)</f>
        <v>0</v>
      </c>
      <c r="K43" s="128">
        <f>SUM(K44:K58)</f>
        <v>0</v>
      </c>
      <c r="L43" s="128">
        <f t="shared" si="4"/>
        <v>335900</v>
      </c>
      <c r="M43" s="128">
        <f t="shared" si="5"/>
        <v>335900</v>
      </c>
    </row>
    <row r="44" spans="1:13" ht="12.75">
      <c r="A44" s="108">
        <v>3231</v>
      </c>
      <c r="B44" s="109" t="s">
        <v>55</v>
      </c>
      <c r="C44" s="112">
        <f aca="true" t="shared" si="7" ref="C44:C58">D44+E44+F44+G44+H44+I44</f>
        <v>32000</v>
      </c>
      <c r="D44" s="112"/>
      <c r="E44" s="112">
        <v>27000</v>
      </c>
      <c r="F44" s="112"/>
      <c r="G44" s="164">
        <v>5000</v>
      </c>
      <c r="H44" s="112"/>
      <c r="I44" s="112"/>
      <c r="J44" s="112"/>
      <c r="K44" s="112"/>
      <c r="L44" s="111">
        <f t="shared" si="4"/>
        <v>32000</v>
      </c>
      <c r="M44" s="111">
        <f t="shared" si="5"/>
        <v>32000</v>
      </c>
    </row>
    <row r="45" spans="1:13" ht="12.75">
      <c r="A45" s="108">
        <v>3232</v>
      </c>
      <c r="B45" s="109" t="s">
        <v>56</v>
      </c>
      <c r="C45" s="112">
        <f t="shared" si="7"/>
        <v>85000</v>
      </c>
      <c r="D45" s="112"/>
      <c r="E45" s="112">
        <v>85000</v>
      </c>
      <c r="F45" s="112"/>
      <c r="G45" s="164">
        <v>0</v>
      </c>
      <c r="H45" s="112"/>
      <c r="I45" s="112"/>
      <c r="J45" s="112"/>
      <c r="K45" s="112"/>
      <c r="L45" s="111">
        <f t="shared" si="4"/>
        <v>85000</v>
      </c>
      <c r="M45" s="111">
        <f t="shared" si="5"/>
        <v>85000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>
        <v>0</v>
      </c>
      <c r="H46" s="112"/>
      <c r="I46" s="112"/>
      <c r="J46" s="112"/>
      <c r="K46" s="112"/>
      <c r="L46" s="111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46000</v>
      </c>
      <c r="D47" s="112"/>
      <c r="E47" s="112">
        <v>46000</v>
      </c>
      <c r="F47" s="112"/>
      <c r="G47" s="164">
        <v>0</v>
      </c>
      <c r="H47" s="112"/>
      <c r="I47" s="112"/>
      <c r="J47" s="112"/>
      <c r="K47" s="112"/>
      <c r="L47" s="111">
        <f t="shared" si="4"/>
        <v>46000</v>
      </c>
      <c r="M47" s="111">
        <f t="shared" si="5"/>
        <v>46000</v>
      </c>
    </row>
    <row r="48" spans="1:13" ht="12.75">
      <c r="A48" s="108">
        <v>3236</v>
      </c>
      <c r="B48" s="109" t="s">
        <v>59</v>
      </c>
      <c r="C48" s="112">
        <f t="shared" si="7"/>
        <v>22000</v>
      </c>
      <c r="D48" s="112"/>
      <c r="E48" s="112">
        <v>22000</v>
      </c>
      <c r="F48" s="112"/>
      <c r="G48" s="164">
        <v>0</v>
      </c>
      <c r="H48" s="112"/>
      <c r="I48" s="112"/>
      <c r="J48" s="112"/>
      <c r="K48" s="112"/>
      <c r="L48" s="111">
        <f t="shared" si="4"/>
        <v>22000</v>
      </c>
      <c r="M48" s="111">
        <f t="shared" si="5"/>
        <v>22000</v>
      </c>
    </row>
    <row r="49" spans="1:13" ht="12.75">
      <c r="A49" s="108">
        <v>3237</v>
      </c>
      <c r="B49" s="109" t="s">
        <v>60</v>
      </c>
      <c r="C49" s="112">
        <f t="shared" si="7"/>
        <v>127900</v>
      </c>
      <c r="D49" s="112"/>
      <c r="E49" s="112">
        <v>7500</v>
      </c>
      <c r="F49" s="112"/>
      <c r="G49" s="164">
        <v>120400</v>
      </c>
      <c r="H49" s="112"/>
      <c r="I49" s="112"/>
      <c r="J49" s="112"/>
      <c r="K49" s="112"/>
      <c r="L49" s="111">
        <f t="shared" si="4"/>
        <v>127900</v>
      </c>
      <c r="M49" s="111">
        <f t="shared" si="5"/>
        <v>127900</v>
      </c>
    </row>
    <row r="50" spans="1:13" ht="12.75">
      <c r="A50" s="108">
        <v>3238</v>
      </c>
      <c r="B50" s="109" t="s">
        <v>61</v>
      </c>
      <c r="C50" s="112">
        <f t="shared" si="7"/>
        <v>18000</v>
      </c>
      <c r="D50" s="112"/>
      <c r="E50" s="112">
        <v>18000</v>
      </c>
      <c r="F50" s="112"/>
      <c r="G50" s="164">
        <v>0</v>
      </c>
      <c r="H50" s="112"/>
      <c r="I50" s="112"/>
      <c r="J50" s="112"/>
      <c r="K50" s="112"/>
      <c r="L50" s="111">
        <f t="shared" si="4"/>
        <v>18000</v>
      </c>
      <c r="M50" s="111">
        <f t="shared" si="5"/>
        <v>18000</v>
      </c>
    </row>
    <row r="51" spans="1:13" ht="12.75">
      <c r="A51" s="108">
        <v>3239</v>
      </c>
      <c r="B51" s="109" t="s">
        <v>69</v>
      </c>
      <c r="C51" s="112">
        <f t="shared" si="7"/>
        <v>5000</v>
      </c>
      <c r="D51" s="112"/>
      <c r="E51" s="112">
        <v>5000</v>
      </c>
      <c r="F51" s="112"/>
      <c r="G51" s="164">
        <v>0</v>
      </c>
      <c r="H51" s="112"/>
      <c r="I51" s="112"/>
      <c r="J51" s="112"/>
      <c r="K51" s="112"/>
      <c r="L51" s="111">
        <f t="shared" si="4"/>
        <v>5000</v>
      </c>
      <c r="M51" s="111">
        <f t="shared" si="5"/>
        <v>5000</v>
      </c>
    </row>
    <row r="52" spans="1:13" ht="12.75" customHeight="1">
      <c r="A52" s="152">
        <v>324</v>
      </c>
      <c r="B52" s="110" t="s">
        <v>104</v>
      </c>
      <c r="C52" s="128">
        <f>C53</f>
        <v>18000</v>
      </c>
      <c r="D52" s="153"/>
      <c r="E52" s="153"/>
      <c r="F52" s="153"/>
      <c r="G52" s="153">
        <f>G53</f>
        <v>18000</v>
      </c>
      <c r="H52" s="153"/>
      <c r="I52" s="153"/>
      <c r="J52" s="153"/>
      <c r="K52" s="153"/>
      <c r="L52" s="128">
        <f t="shared" si="4"/>
        <v>18000</v>
      </c>
      <c r="M52" s="128">
        <f t="shared" si="5"/>
        <v>18000</v>
      </c>
    </row>
    <row r="53" spans="1:13" ht="12.75" customHeight="1">
      <c r="A53" s="108">
        <v>3241</v>
      </c>
      <c r="B53" s="161" t="s">
        <v>104</v>
      </c>
      <c r="C53" s="112">
        <f>G53</f>
        <v>18000</v>
      </c>
      <c r="D53" s="112"/>
      <c r="E53" s="112"/>
      <c r="F53" s="112"/>
      <c r="G53" s="112">
        <v>18000</v>
      </c>
      <c r="H53" s="112"/>
      <c r="I53" s="112"/>
      <c r="J53" s="112"/>
      <c r="K53" s="112"/>
      <c r="L53" s="111"/>
      <c r="M53" s="111"/>
    </row>
    <row r="54" spans="1:13" ht="12.75">
      <c r="A54" s="152">
        <v>329</v>
      </c>
      <c r="B54" s="110" t="s">
        <v>41</v>
      </c>
      <c r="C54" s="128">
        <f t="shared" si="7"/>
        <v>44800</v>
      </c>
      <c r="D54" s="128"/>
      <c r="E54" s="128">
        <f>E58</f>
        <v>2000</v>
      </c>
      <c r="F54" s="128">
        <f aca="true" t="shared" si="8" ref="F54:K54">F58</f>
        <v>0</v>
      </c>
      <c r="G54" s="128">
        <f t="shared" si="8"/>
        <v>42800</v>
      </c>
      <c r="H54" s="128">
        <f t="shared" si="8"/>
        <v>0</v>
      </c>
      <c r="I54" s="128">
        <f t="shared" si="8"/>
        <v>0</v>
      </c>
      <c r="J54" s="128">
        <f t="shared" si="8"/>
        <v>0</v>
      </c>
      <c r="K54" s="128">
        <f t="shared" si="8"/>
        <v>0</v>
      </c>
      <c r="L54" s="128">
        <f t="shared" si="4"/>
        <v>44800</v>
      </c>
      <c r="M54" s="128">
        <f t="shared" si="5"/>
        <v>44800</v>
      </c>
    </row>
    <row r="55" spans="1:13" ht="12.75">
      <c r="A55" s="162">
        <v>3292</v>
      </c>
      <c r="B55" s="161" t="s">
        <v>105</v>
      </c>
      <c r="C55" s="163"/>
      <c r="D55" s="163"/>
      <c r="E55" s="163"/>
      <c r="F55" s="163"/>
      <c r="G55" s="165">
        <v>0</v>
      </c>
      <c r="H55" s="163"/>
      <c r="I55" s="163"/>
      <c r="J55" s="163"/>
      <c r="K55" s="163"/>
      <c r="L55" s="163"/>
      <c r="M55" s="163"/>
    </row>
    <row r="56" spans="1:13" ht="12.75">
      <c r="A56" s="162">
        <v>3294</v>
      </c>
      <c r="B56" s="161" t="s">
        <v>106</v>
      </c>
      <c r="C56" s="163"/>
      <c r="D56" s="163"/>
      <c r="E56" s="163"/>
      <c r="F56" s="163"/>
      <c r="G56" s="165">
        <v>0</v>
      </c>
      <c r="H56" s="163"/>
      <c r="I56" s="163"/>
      <c r="J56" s="163"/>
      <c r="K56" s="163"/>
      <c r="L56" s="163"/>
      <c r="M56" s="163"/>
    </row>
    <row r="57" spans="1:13" ht="12.75">
      <c r="A57" s="162">
        <v>3295</v>
      </c>
      <c r="B57" s="161" t="s">
        <v>107</v>
      </c>
      <c r="C57" s="163"/>
      <c r="D57" s="163"/>
      <c r="E57" s="163"/>
      <c r="F57" s="163"/>
      <c r="G57" s="165">
        <v>0</v>
      </c>
      <c r="H57" s="163"/>
      <c r="I57" s="163"/>
      <c r="J57" s="163"/>
      <c r="K57" s="163"/>
      <c r="L57" s="163"/>
      <c r="M57" s="163"/>
    </row>
    <row r="58" spans="1:13" ht="12.75">
      <c r="A58" s="108">
        <v>3299</v>
      </c>
      <c r="B58" s="109" t="s">
        <v>41</v>
      </c>
      <c r="C58" s="112">
        <f t="shared" si="7"/>
        <v>44800</v>
      </c>
      <c r="D58" s="112"/>
      <c r="E58" s="112">
        <v>2000</v>
      </c>
      <c r="F58" s="112"/>
      <c r="G58" s="112">
        <v>42800</v>
      </c>
      <c r="H58" s="112"/>
      <c r="I58" s="112"/>
      <c r="J58" s="112"/>
      <c r="K58" s="112"/>
      <c r="L58" s="111">
        <f t="shared" si="4"/>
        <v>44800</v>
      </c>
      <c r="M58" s="111">
        <f t="shared" si="5"/>
        <v>44800</v>
      </c>
    </row>
    <row r="59" spans="1:13" s="11" customFormat="1" ht="12.75">
      <c r="A59" s="129">
        <v>34</v>
      </c>
      <c r="B59" s="130" t="s">
        <v>42</v>
      </c>
      <c r="C59" s="131">
        <f>C60</f>
        <v>8000</v>
      </c>
      <c r="D59" s="131">
        <f aca="true" t="shared" si="9" ref="D59:K59">D60</f>
        <v>0</v>
      </c>
      <c r="E59" s="131">
        <f t="shared" si="9"/>
        <v>8000</v>
      </c>
      <c r="F59" s="131">
        <f t="shared" si="9"/>
        <v>0</v>
      </c>
      <c r="G59" s="131">
        <f t="shared" si="9"/>
        <v>0</v>
      </c>
      <c r="H59" s="131">
        <f t="shared" si="9"/>
        <v>0</v>
      </c>
      <c r="I59" s="131">
        <f t="shared" si="9"/>
        <v>0</v>
      </c>
      <c r="J59" s="131">
        <f t="shared" si="9"/>
        <v>0</v>
      </c>
      <c r="K59" s="131">
        <f t="shared" si="9"/>
        <v>0</v>
      </c>
      <c r="L59" s="131">
        <f t="shared" si="4"/>
        <v>8000</v>
      </c>
      <c r="M59" s="131">
        <f t="shared" si="5"/>
        <v>8000</v>
      </c>
    </row>
    <row r="60" spans="1:13" ht="12.75">
      <c r="A60" s="152">
        <v>343</v>
      </c>
      <c r="B60" s="110" t="s">
        <v>43</v>
      </c>
      <c r="C60" s="153">
        <f>C61</f>
        <v>8000</v>
      </c>
      <c r="D60" s="153">
        <f aca="true" t="shared" si="10" ref="D60:K60">D61</f>
        <v>0</v>
      </c>
      <c r="E60" s="153">
        <f t="shared" si="10"/>
        <v>8000</v>
      </c>
      <c r="F60" s="153">
        <f t="shared" si="10"/>
        <v>0</v>
      </c>
      <c r="G60" s="153">
        <f t="shared" si="10"/>
        <v>0</v>
      </c>
      <c r="H60" s="153">
        <f t="shared" si="10"/>
        <v>0</v>
      </c>
      <c r="I60" s="153">
        <f t="shared" si="10"/>
        <v>0</v>
      </c>
      <c r="J60" s="153">
        <f t="shared" si="10"/>
        <v>0</v>
      </c>
      <c r="K60" s="153">
        <f t="shared" si="10"/>
        <v>0</v>
      </c>
      <c r="L60" s="128">
        <f t="shared" si="4"/>
        <v>8000</v>
      </c>
      <c r="M60" s="128">
        <f t="shared" si="5"/>
        <v>8000</v>
      </c>
    </row>
    <row r="61" spans="1:13" ht="12.75">
      <c r="A61" s="108">
        <v>3431</v>
      </c>
      <c r="B61" s="109" t="s">
        <v>62</v>
      </c>
      <c r="C61" s="112">
        <f>D61+E61+F61+G61+H61+I61</f>
        <v>8000</v>
      </c>
      <c r="D61" s="112"/>
      <c r="E61" s="112">
        <v>8000</v>
      </c>
      <c r="F61" s="112"/>
      <c r="G61" s="112"/>
      <c r="H61" s="112"/>
      <c r="I61" s="112"/>
      <c r="J61" s="112"/>
      <c r="K61" s="112"/>
      <c r="L61" s="111">
        <f t="shared" si="4"/>
        <v>8000</v>
      </c>
      <c r="M61" s="111">
        <f t="shared" si="5"/>
        <v>8000</v>
      </c>
    </row>
    <row r="62" spans="1:13" ht="12.75">
      <c r="A62" s="129">
        <v>37</v>
      </c>
      <c r="B62" s="130" t="s">
        <v>84</v>
      </c>
      <c r="C62" s="131">
        <f>C63</f>
        <v>37000</v>
      </c>
      <c r="D62" s="131">
        <f>D63</f>
        <v>10000</v>
      </c>
      <c r="E62" s="131">
        <f aca="true" t="shared" si="11" ref="E62:M62">E63</f>
        <v>27000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131">
        <f t="shared" si="11"/>
        <v>37000</v>
      </c>
      <c r="M62" s="131">
        <f t="shared" si="11"/>
        <v>37000</v>
      </c>
    </row>
    <row r="63" spans="1:13" ht="15" customHeight="1">
      <c r="A63" s="152">
        <v>372</v>
      </c>
      <c r="B63" s="110" t="s">
        <v>78</v>
      </c>
      <c r="C63" s="153">
        <f>D63+E63+F63+G63+H63+I63</f>
        <v>37000</v>
      </c>
      <c r="D63" s="153">
        <f>D64</f>
        <v>10000</v>
      </c>
      <c r="E63" s="153">
        <f>E64</f>
        <v>27000</v>
      </c>
      <c r="F63" s="153"/>
      <c r="G63" s="153"/>
      <c r="H63" s="153"/>
      <c r="I63" s="153"/>
      <c r="J63" s="153"/>
      <c r="K63" s="153"/>
      <c r="L63" s="153">
        <f>C63</f>
        <v>37000</v>
      </c>
      <c r="M63" s="153">
        <f>L63</f>
        <v>37000</v>
      </c>
    </row>
    <row r="64" spans="1:13" ht="21" customHeight="1">
      <c r="A64" s="114">
        <v>3722</v>
      </c>
      <c r="B64" s="134" t="s">
        <v>108</v>
      </c>
      <c r="C64" s="115">
        <f>D64+E64+F64+G64+H64+I64</f>
        <v>37000</v>
      </c>
      <c r="D64" s="115">
        <v>10000</v>
      </c>
      <c r="E64" s="115">
        <v>27000</v>
      </c>
      <c r="F64" s="115"/>
      <c r="G64" s="115"/>
      <c r="H64" s="115"/>
      <c r="I64" s="115"/>
      <c r="J64" s="115"/>
      <c r="K64" s="115"/>
      <c r="L64" s="116">
        <f>C64</f>
        <v>37000</v>
      </c>
      <c r="M64" s="116">
        <f>L64</f>
        <v>37000</v>
      </c>
    </row>
    <row r="65" spans="1:13" ht="12.75">
      <c r="A65" s="119"/>
      <c r="B65" s="155"/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121"/>
    </row>
    <row r="66" spans="1:13" ht="12.75">
      <c r="A66" s="92"/>
      <c r="B66" s="14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8"/>
    </row>
    <row r="67" spans="1:13" ht="12.75">
      <c r="A67" s="92"/>
      <c r="B67" s="14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8"/>
    </row>
    <row r="68" spans="1:13" ht="12.75">
      <c r="A68" s="122"/>
      <c r="B68" s="135"/>
      <c r="C68" s="123"/>
      <c r="D68" s="123"/>
      <c r="E68" s="123"/>
      <c r="F68" s="123"/>
      <c r="G68" s="123"/>
      <c r="H68" s="123"/>
      <c r="I68" s="123"/>
      <c r="J68" s="123"/>
      <c r="K68" s="123"/>
      <c r="L68" s="124"/>
      <c r="M68" s="124"/>
    </row>
    <row r="69" spans="1:13" ht="12.75">
      <c r="A69" s="141" t="s">
        <v>93</v>
      </c>
      <c r="B69" s="142" t="s">
        <v>83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2.75">
      <c r="A70" s="125">
        <v>3</v>
      </c>
      <c r="B70" s="126" t="s">
        <v>32</v>
      </c>
      <c r="C70" s="127">
        <f>D70+E70+F70+G70+H70+I70+J70+K70</f>
        <v>509960</v>
      </c>
      <c r="D70" s="127"/>
      <c r="E70" s="127"/>
      <c r="F70" s="127"/>
      <c r="G70" s="127">
        <f>G71</f>
        <v>426800</v>
      </c>
      <c r="H70" s="127">
        <f>H71</f>
        <v>83160</v>
      </c>
      <c r="I70" s="127"/>
      <c r="J70" s="127"/>
      <c r="K70" s="127"/>
      <c r="L70" s="127">
        <f>C70</f>
        <v>509960</v>
      </c>
      <c r="M70" s="127">
        <f>L70</f>
        <v>509960</v>
      </c>
    </row>
    <row r="71" spans="1:13" ht="12.75">
      <c r="A71" s="129">
        <v>32</v>
      </c>
      <c r="B71" s="130" t="s">
        <v>37</v>
      </c>
      <c r="C71" s="148">
        <f aca="true" t="shared" si="12" ref="C71:C84">D71+E71+F71+G71+H71+I71+J71+K71</f>
        <v>509960</v>
      </c>
      <c r="D71" s="148"/>
      <c r="E71" s="148"/>
      <c r="F71" s="148"/>
      <c r="G71" s="148">
        <f>G72+G79</f>
        <v>426800</v>
      </c>
      <c r="H71" s="148">
        <f>H72</f>
        <v>83160</v>
      </c>
      <c r="I71" s="148"/>
      <c r="J71" s="148"/>
      <c r="K71" s="148"/>
      <c r="L71" s="148">
        <f aca="true" t="shared" si="13" ref="L71:L84">C71</f>
        <v>509960</v>
      </c>
      <c r="M71" s="148">
        <f aca="true" t="shared" si="14" ref="M71:M84">L71</f>
        <v>509960</v>
      </c>
    </row>
    <row r="72" spans="1:13" ht="12.75">
      <c r="A72" s="152">
        <v>322</v>
      </c>
      <c r="B72" s="110" t="s">
        <v>39</v>
      </c>
      <c r="C72" s="153">
        <f>SUM(C73:C78)</f>
        <v>480560</v>
      </c>
      <c r="D72" s="128"/>
      <c r="E72" s="128"/>
      <c r="F72" s="128"/>
      <c r="G72" s="153">
        <f>G73+G74+G75+G76+G77+G78</f>
        <v>397400</v>
      </c>
      <c r="H72" s="153">
        <f>H73+H74+H75+H76+H77+H78</f>
        <v>83160</v>
      </c>
      <c r="I72" s="128"/>
      <c r="J72" s="128"/>
      <c r="K72" s="128"/>
      <c r="L72" s="128">
        <f t="shared" si="13"/>
        <v>480560</v>
      </c>
      <c r="M72" s="128">
        <f t="shared" si="14"/>
        <v>480560</v>
      </c>
    </row>
    <row r="73" spans="1:13" ht="12.75">
      <c r="A73" s="108">
        <v>3221</v>
      </c>
      <c r="B73" s="109" t="s">
        <v>51</v>
      </c>
      <c r="C73" s="112">
        <f t="shared" si="12"/>
        <v>2000</v>
      </c>
      <c r="D73" s="111"/>
      <c r="E73" s="111"/>
      <c r="F73" s="111"/>
      <c r="G73" s="112">
        <v>2000</v>
      </c>
      <c r="H73" s="111"/>
      <c r="I73" s="111"/>
      <c r="J73" s="111"/>
      <c r="K73" s="111"/>
      <c r="L73" s="111">
        <f t="shared" si="13"/>
        <v>2000</v>
      </c>
      <c r="M73" s="111">
        <f t="shared" si="14"/>
        <v>2000</v>
      </c>
    </row>
    <row r="74" spans="1:13" ht="12.75">
      <c r="A74" s="108">
        <v>3222</v>
      </c>
      <c r="B74" s="109" t="s">
        <v>68</v>
      </c>
      <c r="C74" s="112">
        <f t="shared" si="12"/>
        <v>447560</v>
      </c>
      <c r="D74" s="111"/>
      <c r="E74" s="111"/>
      <c r="F74" s="111"/>
      <c r="G74" s="112">
        <v>364400</v>
      </c>
      <c r="H74" s="112">
        <v>83160</v>
      </c>
      <c r="I74" s="111"/>
      <c r="J74" s="111"/>
      <c r="K74" s="111"/>
      <c r="L74" s="111">
        <f t="shared" si="13"/>
        <v>447560</v>
      </c>
      <c r="M74" s="111">
        <f t="shared" si="14"/>
        <v>447560</v>
      </c>
    </row>
    <row r="75" spans="1:13" ht="12.75">
      <c r="A75" s="108">
        <v>3223</v>
      </c>
      <c r="B75" s="109" t="s">
        <v>52</v>
      </c>
      <c r="C75" s="112">
        <f t="shared" si="12"/>
        <v>17000</v>
      </c>
      <c r="D75" s="111"/>
      <c r="E75" s="111"/>
      <c r="F75" s="111"/>
      <c r="G75" s="112">
        <v>17000</v>
      </c>
      <c r="H75" s="111"/>
      <c r="I75" s="111"/>
      <c r="J75" s="111"/>
      <c r="K75" s="111"/>
      <c r="L75" s="111">
        <f t="shared" si="13"/>
        <v>17000</v>
      </c>
      <c r="M75" s="111">
        <f t="shared" si="14"/>
        <v>17000</v>
      </c>
    </row>
    <row r="76" spans="1:13" ht="12.75">
      <c r="A76" s="108">
        <v>3224</v>
      </c>
      <c r="B76" s="109" t="s">
        <v>53</v>
      </c>
      <c r="C76" s="112">
        <f t="shared" si="12"/>
        <v>2000</v>
      </c>
      <c r="D76" s="111"/>
      <c r="E76" s="111"/>
      <c r="F76" s="111"/>
      <c r="G76" s="112">
        <v>2000</v>
      </c>
      <c r="H76" s="111"/>
      <c r="I76" s="111"/>
      <c r="J76" s="111"/>
      <c r="K76" s="111"/>
      <c r="L76" s="111">
        <f t="shared" si="13"/>
        <v>2000</v>
      </c>
      <c r="M76" s="111">
        <f t="shared" si="14"/>
        <v>2000</v>
      </c>
    </row>
    <row r="77" spans="1:13" ht="12.75">
      <c r="A77" s="108">
        <v>3225</v>
      </c>
      <c r="B77" s="109" t="s">
        <v>54</v>
      </c>
      <c r="C77" s="112">
        <f t="shared" si="12"/>
        <v>10000</v>
      </c>
      <c r="D77" s="111"/>
      <c r="E77" s="111"/>
      <c r="F77" s="111"/>
      <c r="G77" s="112">
        <v>10000</v>
      </c>
      <c r="H77" s="111"/>
      <c r="I77" s="111"/>
      <c r="J77" s="111"/>
      <c r="K77" s="111"/>
      <c r="L77" s="111">
        <f t="shared" si="13"/>
        <v>10000</v>
      </c>
      <c r="M77" s="111">
        <f t="shared" si="14"/>
        <v>10000</v>
      </c>
    </row>
    <row r="78" spans="1:13" ht="15.75" customHeight="1">
      <c r="A78" s="108">
        <v>3227</v>
      </c>
      <c r="B78" s="109" t="s">
        <v>76</v>
      </c>
      <c r="C78" s="112">
        <f t="shared" si="12"/>
        <v>2000</v>
      </c>
      <c r="D78" s="111"/>
      <c r="E78" s="111"/>
      <c r="F78" s="111"/>
      <c r="G78" s="112">
        <v>2000</v>
      </c>
      <c r="H78" s="111"/>
      <c r="I78" s="111"/>
      <c r="J78" s="111"/>
      <c r="K78" s="111"/>
      <c r="L78" s="111">
        <f t="shared" si="13"/>
        <v>2000</v>
      </c>
      <c r="M78" s="111">
        <f t="shared" si="14"/>
        <v>2000</v>
      </c>
    </row>
    <row r="79" spans="1:13" ht="15.75" customHeight="1">
      <c r="A79" s="152">
        <v>323</v>
      </c>
      <c r="B79" s="110" t="s">
        <v>40</v>
      </c>
      <c r="C79" s="153">
        <f t="shared" si="12"/>
        <v>29400</v>
      </c>
      <c r="D79" s="128"/>
      <c r="E79" s="128"/>
      <c r="F79" s="128"/>
      <c r="G79" s="153">
        <f>G80+G81+G82+G83+G84</f>
        <v>29400</v>
      </c>
      <c r="H79" s="153">
        <f>H80+H81+H82+H83+H84</f>
        <v>0</v>
      </c>
      <c r="I79" s="128"/>
      <c r="J79" s="128"/>
      <c r="K79" s="128"/>
      <c r="L79" s="128">
        <f t="shared" si="13"/>
        <v>29400</v>
      </c>
      <c r="M79" s="128">
        <f t="shared" si="14"/>
        <v>29400</v>
      </c>
    </row>
    <row r="80" spans="1:13" ht="15.75" customHeight="1">
      <c r="A80" s="108">
        <v>3231</v>
      </c>
      <c r="B80" s="109" t="s">
        <v>55</v>
      </c>
      <c r="C80" s="112">
        <f t="shared" si="12"/>
        <v>1000</v>
      </c>
      <c r="D80" s="111"/>
      <c r="E80" s="111"/>
      <c r="F80" s="111"/>
      <c r="G80" s="112">
        <v>1000</v>
      </c>
      <c r="H80" s="111"/>
      <c r="I80" s="111"/>
      <c r="J80" s="111"/>
      <c r="K80" s="111"/>
      <c r="L80" s="111">
        <f t="shared" si="13"/>
        <v>1000</v>
      </c>
      <c r="M80" s="111">
        <f t="shared" si="14"/>
        <v>1000</v>
      </c>
    </row>
    <row r="81" spans="1:13" ht="15.75" customHeight="1">
      <c r="A81" s="108">
        <v>3232</v>
      </c>
      <c r="B81" s="109" t="s">
        <v>56</v>
      </c>
      <c r="C81" s="112">
        <f t="shared" si="12"/>
        <v>4000</v>
      </c>
      <c r="D81" s="111"/>
      <c r="E81" s="111"/>
      <c r="F81" s="111"/>
      <c r="G81" s="112">
        <v>4000</v>
      </c>
      <c r="H81" s="111"/>
      <c r="I81" s="111"/>
      <c r="J81" s="111"/>
      <c r="K81" s="111"/>
      <c r="L81" s="111">
        <f t="shared" si="13"/>
        <v>4000</v>
      </c>
      <c r="M81" s="111">
        <f t="shared" si="14"/>
        <v>4000</v>
      </c>
    </row>
    <row r="82" spans="1:13" ht="15.75" customHeight="1">
      <c r="A82" s="108">
        <v>3234</v>
      </c>
      <c r="B82" s="109" t="s">
        <v>58</v>
      </c>
      <c r="C82" s="112">
        <f t="shared" si="12"/>
        <v>16400</v>
      </c>
      <c r="D82" s="111"/>
      <c r="E82" s="111"/>
      <c r="F82" s="111"/>
      <c r="G82" s="112">
        <v>16400</v>
      </c>
      <c r="H82" s="111"/>
      <c r="I82" s="111"/>
      <c r="J82" s="111"/>
      <c r="K82" s="111"/>
      <c r="L82" s="111">
        <f t="shared" si="13"/>
        <v>16400</v>
      </c>
      <c r="M82" s="111">
        <f t="shared" si="14"/>
        <v>16400</v>
      </c>
    </row>
    <row r="83" spans="1:13" ht="15.75" customHeight="1">
      <c r="A83" s="108">
        <v>3236</v>
      </c>
      <c r="B83" s="109" t="s">
        <v>59</v>
      </c>
      <c r="C83" s="112">
        <f t="shared" si="12"/>
        <v>4000</v>
      </c>
      <c r="D83" s="111"/>
      <c r="E83" s="111"/>
      <c r="F83" s="111"/>
      <c r="G83" s="112">
        <v>4000</v>
      </c>
      <c r="H83" s="111"/>
      <c r="I83" s="111"/>
      <c r="J83" s="111"/>
      <c r="K83" s="111"/>
      <c r="L83" s="111">
        <f t="shared" si="13"/>
        <v>4000</v>
      </c>
      <c r="M83" s="111">
        <f t="shared" si="14"/>
        <v>4000</v>
      </c>
    </row>
    <row r="84" spans="1:13" ht="15.75" customHeight="1">
      <c r="A84" s="114">
        <v>3239</v>
      </c>
      <c r="B84" s="134" t="s">
        <v>69</v>
      </c>
      <c r="C84" s="115">
        <f t="shared" si="12"/>
        <v>4000</v>
      </c>
      <c r="D84" s="116"/>
      <c r="E84" s="116"/>
      <c r="F84" s="116"/>
      <c r="G84" s="115">
        <v>4000</v>
      </c>
      <c r="H84" s="116"/>
      <c r="I84" s="116"/>
      <c r="J84" s="116"/>
      <c r="K84" s="116"/>
      <c r="L84" s="116">
        <f t="shared" si="13"/>
        <v>4000</v>
      </c>
      <c r="M84" s="116">
        <f t="shared" si="14"/>
        <v>4000</v>
      </c>
    </row>
    <row r="85" spans="1:13" ht="15.75" customHeight="1">
      <c r="A85" s="139" t="s">
        <v>94</v>
      </c>
      <c r="B85" s="267" t="s">
        <v>95</v>
      </c>
      <c r="C85" s="268"/>
      <c r="D85" s="268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125">
        <v>3</v>
      </c>
      <c r="B86" s="126" t="s">
        <v>32</v>
      </c>
      <c r="C86" s="127">
        <f>G86+H86</f>
        <v>26000</v>
      </c>
      <c r="D86" s="127"/>
      <c r="E86" s="127"/>
      <c r="F86" s="127"/>
      <c r="G86" s="127">
        <f>G87</f>
        <v>21000</v>
      </c>
      <c r="H86" s="127">
        <f>H87</f>
        <v>5000</v>
      </c>
      <c r="I86" s="127"/>
      <c r="J86" s="127"/>
      <c r="K86" s="127"/>
      <c r="L86" s="127"/>
      <c r="M86" s="127"/>
    </row>
    <row r="87" spans="1:13" s="11" customFormat="1" ht="12.75">
      <c r="A87" s="129">
        <v>32</v>
      </c>
      <c r="B87" s="130" t="s">
        <v>37</v>
      </c>
      <c r="C87" s="148">
        <f>G87+H87</f>
        <v>26000</v>
      </c>
      <c r="D87" s="148"/>
      <c r="E87" s="148"/>
      <c r="F87" s="148"/>
      <c r="G87" s="148">
        <f>G88+G93+G97</f>
        <v>21000</v>
      </c>
      <c r="H87" s="148">
        <f>H88+H93+H97</f>
        <v>5000</v>
      </c>
      <c r="I87" s="148"/>
      <c r="J87" s="131"/>
      <c r="K87" s="131"/>
      <c r="L87" s="131"/>
      <c r="M87" s="131"/>
    </row>
    <row r="88" spans="1:13" s="11" customFormat="1" ht="28.5" customHeight="1">
      <c r="A88" s="152">
        <v>321</v>
      </c>
      <c r="B88" s="110" t="s">
        <v>38</v>
      </c>
      <c r="C88" s="153">
        <f aca="true" t="shared" si="15" ref="C88:C96">G88</f>
        <v>2500</v>
      </c>
      <c r="D88" s="128"/>
      <c r="E88" s="128"/>
      <c r="F88" s="128"/>
      <c r="G88" s="153">
        <f>G89+G90+G91+G92</f>
        <v>2500</v>
      </c>
      <c r="H88" s="153">
        <f>SUM(H89:H92)</f>
        <v>0</v>
      </c>
      <c r="I88" s="128"/>
      <c r="J88" s="128"/>
      <c r="K88" s="128"/>
      <c r="L88" s="128"/>
      <c r="M88" s="128"/>
    </row>
    <row r="89" spans="1:13" ht="12.75">
      <c r="A89" s="108">
        <v>3211</v>
      </c>
      <c r="B89" s="109" t="s">
        <v>65</v>
      </c>
      <c r="C89" s="112">
        <f t="shared" si="15"/>
        <v>1400</v>
      </c>
      <c r="D89" s="112"/>
      <c r="E89" s="112"/>
      <c r="F89" s="112"/>
      <c r="G89" s="112">
        <v>1400</v>
      </c>
      <c r="H89" s="112"/>
      <c r="I89" s="112"/>
      <c r="J89" s="112"/>
      <c r="K89" s="112"/>
      <c r="L89" s="111"/>
      <c r="M89" s="111"/>
    </row>
    <row r="90" spans="1:13" ht="12.75" customHeight="1">
      <c r="A90" s="108">
        <v>3212</v>
      </c>
      <c r="B90" s="109" t="s">
        <v>66</v>
      </c>
      <c r="C90" s="112">
        <f t="shared" si="15"/>
        <v>0</v>
      </c>
      <c r="D90" s="111"/>
      <c r="E90" s="111"/>
      <c r="F90" s="111"/>
      <c r="G90" s="112">
        <v>0</v>
      </c>
      <c r="H90" s="111"/>
      <c r="I90" s="111"/>
      <c r="J90" s="111"/>
      <c r="K90" s="111"/>
      <c r="L90" s="111"/>
      <c r="M90" s="111"/>
    </row>
    <row r="91" spans="1:13" ht="12.75">
      <c r="A91" s="108">
        <v>3213</v>
      </c>
      <c r="B91" s="109" t="s">
        <v>67</v>
      </c>
      <c r="C91" s="112">
        <f t="shared" si="15"/>
        <v>1100</v>
      </c>
      <c r="D91" s="112"/>
      <c r="E91" s="112"/>
      <c r="F91" s="112"/>
      <c r="G91" s="112">
        <v>1100</v>
      </c>
      <c r="H91" s="112"/>
      <c r="I91" s="112"/>
      <c r="J91" s="112"/>
      <c r="K91" s="112"/>
      <c r="L91" s="111"/>
      <c r="M91" s="111"/>
    </row>
    <row r="92" spans="1:13" ht="12.75">
      <c r="A92" s="108">
        <v>3214</v>
      </c>
      <c r="B92" s="109" t="s">
        <v>77</v>
      </c>
      <c r="C92" s="112">
        <f t="shared" si="15"/>
        <v>0</v>
      </c>
      <c r="D92" s="111"/>
      <c r="E92" s="111"/>
      <c r="F92" s="111"/>
      <c r="G92" s="112">
        <v>0</v>
      </c>
      <c r="H92" s="111"/>
      <c r="I92" s="111"/>
      <c r="J92" s="111"/>
      <c r="K92" s="111"/>
      <c r="L92" s="111"/>
      <c r="M92" s="111"/>
    </row>
    <row r="93" spans="1:13" ht="12.75">
      <c r="A93" s="152">
        <v>322</v>
      </c>
      <c r="B93" s="110" t="s">
        <v>39</v>
      </c>
      <c r="C93" s="153">
        <f t="shared" si="15"/>
        <v>750</v>
      </c>
      <c r="D93" s="153"/>
      <c r="E93" s="153"/>
      <c r="F93" s="153"/>
      <c r="G93" s="153">
        <f>G94+G95+G96</f>
        <v>750</v>
      </c>
      <c r="H93" s="153">
        <f>H94+H95+H96</f>
        <v>0</v>
      </c>
      <c r="I93" s="153"/>
      <c r="J93" s="153"/>
      <c r="K93" s="153"/>
      <c r="L93" s="128"/>
      <c r="M93" s="128"/>
    </row>
    <row r="94" spans="1:13" ht="12.75">
      <c r="A94" s="108">
        <v>3221</v>
      </c>
      <c r="B94" s="109" t="s">
        <v>51</v>
      </c>
      <c r="C94" s="112">
        <f t="shared" si="15"/>
        <v>500</v>
      </c>
      <c r="D94" s="112"/>
      <c r="E94" s="112"/>
      <c r="F94" s="112"/>
      <c r="G94" s="112">
        <v>500</v>
      </c>
      <c r="H94" s="112"/>
      <c r="I94" s="112"/>
      <c r="J94" s="112"/>
      <c r="K94" s="112"/>
      <c r="L94" s="111"/>
      <c r="M94" s="111"/>
    </row>
    <row r="95" spans="1:13" ht="12.75">
      <c r="A95" s="108">
        <v>3225</v>
      </c>
      <c r="B95" s="109" t="s">
        <v>54</v>
      </c>
      <c r="C95" s="112">
        <f t="shared" si="15"/>
        <v>0</v>
      </c>
      <c r="D95" s="111"/>
      <c r="E95" s="112"/>
      <c r="F95" s="112"/>
      <c r="G95" s="112"/>
      <c r="H95" s="112"/>
      <c r="I95" s="112"/>
      <c r="J95" s="112"/>
      <c r="K95" s="112"/>
      <c r="L95" s="111"/>
      <c r="M95" s="111"/>
    </row>
    <row r="96" spans="1:13" ht="12.75">
      <c r="A96" s="108">
        <v>3227</v>
      </c>
      <c r="B96" s="109" t="s">
        <v>76</v>
      </c>
      <c r="C96" s="112">
        <f t="shared" si="15"/>
        <v>250</v>
      </c>
      <c r="D96" s="111"/>
      <c r="E96" s="112"/>
      <c r="F96" s="112"/>
      <c r="G96" s="112">
        <v>250</v>
      </c>
      <c r="H96" s="112"/>
      <c r="I96" s="112"/>
      <c r="J96" s="112"/>
      <c r="K96" s="112"/>
      <c r="L96" s="111"/>
      <c r="M96" s="111"/>
    </row>
    <row r="97" spans="1:13" ht="12.75">
      <c r="A97" s="152">
        <v>329</v>
      </c>
      <c r="B97" s="110" t="s">
        <v>41</v>
      </c>
      <c r="C97" s="153">
        <f>G97+H97</f>
        <v>22750</v>
      </c>
      <c r="D97" s="153"/>
      <c r="E97" s="153"/>
      <c r="F97" s="153"/>
      <c r="G97" s="153">
        <f>G98</f>
        <v>17750</v>
      </c>
      <c r="H97" s="153">
        <f>H98</f>
        <v>5000</v>
      </c>
      <c r="I97" s="153"/>
      <c r="J97" s="153"/>
      <c r="K97" s="153"/>
      <c r="L97" s="128"/>
      <c r="M97" s="128"/>
    </row>
    <row r="98" spans="1:13" ht="12.75">
      <c r="A98" s="108">
        <v>3299</v>
      </c>
      <c r="B98" s="109" t="s">
        <v>41</v>
      </c>
      <c r="C98" s="112">
        <f>G98+H98</f>
        <v>22750</v>
      </c>
      <c r="D98" s="112"/>
      <c r="E98" s="112"/>
      <c r="F98" s="112"/>
      <c r="G98" s="112">
        <v>17750</v>
      </c>
      <c r="H98" s="112">
        <v>5000</v>
      </c>
      <c r="I98" s="112"/>
      <c r="J98" s="112"/>
      <c r="K98" s="112"/>
      <c r="L98" s="111"/>
      <c r="M98" s="111"/>
    </row>
    <row r="99" spans="1:13" ht="17.25" customHeight="1">
      <c r="A99" s="169"/>
      <c r="B99" s="170"/>
      <c r="C99" s="163"/>
      <c r="D99" s="168"/>
      <c r="E99" s="163"/>
      <c r="F99" s="168"/>
      <c r="G99" s="168"/>
      <c r="H99" s="163"/>
      <c r="I99" s="168"/>
      <c r="J99" s="163"/>
      <c r="K99" s="168"/>
      <c r="L99" s="163"/>
      <c r="M99" s="168"/>
    </row>
    <row r="100" spans="1:13" ht="12.75">
      <c r="A100" s="269" t="s">
        <v>85</v>
      </c>
      <c r="B100" s="270"/>
      <c r="C100" s="143">
        <f>C12+C29+C70+C86+C99</f>
        <v>10393889</v>
      </c>
      <c r="D100" s="143">
        <f>D12+D29+D99</f>
        <v>8817032</v>
      </c>
      <c r="E100" s="143">
        <f>E29+E99</f>
        <v>675653</v>
      </c>
      <c r="F100" s="143">
        <f>F29</f>
        <v>25000</v>
      </c>
      <c r="G100" s="143">
        <f>G29+G70+G86+G99</f>
        <v>660900</v>
      </c>
      <c r="H100" s="143">
        <f>H86+H70+H29+H12</f>
        <v>211804</v>
      </c>
      <c r="I100" s="143">
        <f>I99+I29</f>
        <v>3500</v>
      </c>
      <c r="J100" s="144"/>
      <c r="K100" s="144"/>
      <c r="L100" s="143">
        <f>C100</f>
        <v>10393889</v>
      </c>
      <c r="M100" s="143">
        <f>L100</f>
        <v>10393889</v>
      </c>
    </row>
    <row r="101" spans="1:13" ht="12.75">
      <c r="A101" s="92"/>
      <c r="B101" s="95"/>
      <c r="C101" s="117"/>
      <c r="D101" s="118"/>
      <c r="E101" s="117"/>
      <c r="F101" s="117"/>
      <c r="G101" s="117"/>
      <c r="H101" s="117"/>
      <c r="I101" s="117"/>
      <c r="J101" s="117"/>
      <c r="K101" s="117"/>
      <c r="L101" s="118"/>
      <c r="M101" s="118"/>
    </row>
    <row r="102" spans="1:13" ht="12.75">
      <c r="A102" s="92"/>
      <c r="B102" s="95"/>
      <c r="C102" s="117"/>
      <c r="D102" s="118"/>
      <c r="E102" s="117"/>
      <c r="F102" s="117"/>
      <c r="G102" s="117"/>
      <c r="H102" s="117"/>
      <c r="I102" s="117"/>
      <c r="J102" s="117"/>
      <c r="K102" s="117"/>
      <c r="L102" s="118"/>
      <c r="M102" s="118"/>
    </row>
    <row r="103" spans="1:13" ht="12.75">
      <c r="A103" s="92"/>
      <c r="B103" s="271" t="s">
        <v>96</v>
      </c>
      <c r="C103" s="266"/>
      <c r="D103" s="266"/>
      <c r="E103" s="266"/>
      <c r="F103" s="117"/>
      <c r="G103" s="117"/>
      <c r="H103" s="117"/>
      <c r="I103" s="117"/>
      <c r="J103" s="117"/>
      <c r="K103" s="117"/>
      <c r="L103" s="118"/>
      <c r="M103" s="118"/>
    </row>
    <row r="104" spans="1:13" ht="12.75">
      <c r="A104" s="92"/>
      <c r="B104" s="271" t="s">
        <v>97</v>
      </c>
      <c r="C104" s="266"/>
      <c r="D104" s="266"/>
      <c r="E104" s="266"/>
      <c r="F104" s="117"/>
      <c r="G104" s="117"/>
      <c r="H104" s="117"/>
      <c r="I104" s="117"/>
      <c r="J104" s="117"/>
      <c r="K104" s="117"/>
      <c r="L104" s="118"/>
      <c r="M104" s="118"/>
    </row>
    <row r="105" spans="1:13" ht="12.75">
      <c r="A105" s="92"/>
      <c r="B105" s="95"/>
      <c r="C105" s="117"/>
      <c r="D105" s="118"/>
      <c r="E105" s="117"/>
      <c r="F105" s="117"/>
      <c r="G105" s="117"/>
      <c r="H105" s="117"/>
      <c r="I105" s="117"/>
      <c r="J105" s="117"/>
      <c r="K105" s="117"/>
      <c r="L105" s="118"/>
      <c r="M105" s="118"/>
    </row>
    <row r="106" spans="1:13" ht="12.75">
      <c r="A106" s="139" t="s">
        <v>98</v>
      </c>
      <c r="B106" s="267" t="s">
        <v>114</v>
      </c>
      <c r="C106" s="268"/>
      <c r="D106" s="268"/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2.75">
      <c r="A107" s="125">
        <v>3</v>
      </c>
      <c r="B107" s="126" t="s">
        <v>32</v>
      </c>
      <c r="C107" s="127">
        <f>E107</f>
        <v>2500</v>
      </c>
      <c r="D107" s="127">
        <f>D108+D118</f>
        <v>0</v>
      </c>
      <c r="E107" s="127">
        <f>E108</f>
        <v>2500</v>
      </c>
      <c r="F107" s="127"/>
      <c r="G107" s="127"/>
      <c r="H107" s="127">
        <f>H108+H118</f>
        <v>0</v>
      </c>
      <c r="I107" s="127"/>
      <c r="J107" s="127"/>
      <c r="K107" s="127"/>
      <c r="L107" s="127">
        <f>C107</f>
        <v>2500</v>
      </c>
      <c r="M107" s="127">
        <f>L107</f>
        <v>2500</v>
      </c>
    </row>
    <row r="108" spans="1:13" ht="12.75">
      <c r="A108" s="129">
        <v>32</v>
      </c>
      <c r="B108" s="171" t="s">
        <v>99</v>
      </c>
      <c r="C108" s="148">
        <f>E108</f>
        <v>2500</v>
      </c>
      <c r="D108" s="148">
        <f>D109+D111+D113</f>
        <v>0</v>
      </c>
      <c r="E108" s="148">
        <f>E109+E114+E116+E118</f>
        <v>2500</v>
      </c>
      <c r="F108" s="148"/>
      <c r="G108" s="148"/>
      <c r="H108" s="148">
        <f>H109+H111+H113</f>
        <v>0</v>
      </c>
      <c r="I108" s="148"/>
      <c r="J108" s="148"/>
      <c r="K108" s="148"/>
      <c r="L108" s="148">
        <f aca="true" t="shared" si="16" ref="L108:L117">C108</f>
        <v>2500</v>
      </c>
      <c r="M108" s="148">
        <f aca="true" t="shared" si="17" ref="M108:M117">L108</f>
        <v>2500</v>
      </c>
    </row>
    <row r="109" spans="1:13" ht="12.75">
      <c r="A109" s="152">
        <v>321</v>
      </c>
      <c r="B109" s="110" t="s">
        <v>100</v>
      </c>
      <c r="C109" s="153">
        <f>E109</f>
        <v>750</v>
      </c>
      <c r="D109" s="153">
        <f>D110</f>
        <v>0</v>
      </c>
      <c r="E109" s="153">
        <f>E110+E111+E112+E113</f>
        <v>750</v>
      </c>
      <c r="F109" s="153"/>
      <c r="G109" s="153"/>
      <c r="H109" s="153">
        <f>H110</f>
        <v>0</v>
      </c>
      <c r="I109" s="153"/>
      <c r="J109" s="153"/>
      <c r="K109" s="153"/>
      <c r="L109" s="153">
        <f t="shared" si="16"/>
        <v>750</v>
      </c>
      <c r="M109" s="153">
        <f t="shared" si="17"/>
        <v>750</v>
      </c>
    </row>
    <row r="110" spans="1:13" ht="12.75">
      <c r="A110" s="108">
        <v>3211</v>
      </c>
      <c r="B110" s="109" t="s">
        <v>65</v>
      </c>
      <c r="C110" s="112">
        <f>E110</f>
        <v>750</v>
      </c>
      <c r="D110" s="112"/>
      <c r="E110" s="112">
        <v>750</v>
      </c>
      <c r="F110" s="112"/>
      <c r="G110" s="112"/>
      <c r="H110" s="112"/>
      <c r="I110" s="112"/>
      <c r="J110" s="112"/>
      <c r="K110" s="112"/>
      <c r="L110" s="112">
        <f t="shared" si="16"/>
        <v>750</v>
      </c>
      <c r="M110" s="112">
        <f t="shared" si="17"/>
        <v>750</v>
      </c>
    </row>
    <row r="111" spans="1:13" ht="12.75">
      <c r="A111" s="162">
        <v>3212</v>
      </c>
      <c r="B111" s="161" t="s">
        <v>101</v>
      </c>
      <c r="C111" s="165"/>
      <c r="D111" s="165">
        <f>SUM(D112)</f>
        <v>0</v>
      </c>
      <c r="E111" s="165"/>
      <c r="F111" s="165"/>
      <c r="G111" s="165"/>
      <c r="H111" s="165"/>
      <c r="I111" s="165"/>
      <c r="J111" s="165"/>
      <c r="K111" s="165"/>
      <c r="L111" s="165">
        <f t="shared" si="16"/>
        <v>0</v>
      </c>
      <c r="M111" s="165">
        <f t="shared" si="17"/>
        <v>0</v>
      </c>
    </row>
    <row r="112" spans="1:13" ht="12.75">
      <c r="A112" s="108">
        <v>3213</v>
      </c>
      <c r="B112" s="109" t="s">
        <v>67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>
        <f t="shared" si="16"/>
        <v>0</v>
      </c>
      <c r="M112" s="112">
        <f t="shared" si="17"/>
        <v>0</v>
      </c>
    </row>
    <row r="113" spans="1:13" ht="12.75">
      <c r="A113" s="162">
        <v>3214</v>
      </c>
      <c r="B113" s="161" t="s">
        <v>77</v>
      </c>
      <c r="C113" s="165"/>
      <c r="D113" s="165">
        <f>SUM(D115:D117)</f>
        <v>0</v>
      </c>
      <c r="E113" s="165"/>
      <c r="F113" s="165"/>
      <c r="G113" s="165"/>
      <c r="H113" s="165">
        <f>SUM(H115:H117)</f>
        <v>0</v>
      </c>
      <c r="I113" s="165"/>
      <c r="J113" s="165"/>
      <c r="K113" s="165"/>
      <c r="L113" s="165">
        <f t="shared" si="16"/>
        <v>0</v>
      </c>
      <c r="M113" s="165">
        <f t="shared" si="17"/>
        <v>0</v>
      </c>
    </row>
    <row r="114" spans="1:13" ht="12.75">
      <c r="A114" s="152">
        <v>322</v>
      </c>
      <c r="B114" s="110" t="s">
        <v>39</v>
      </c>
      <c r="C114" s="153">
        <f>E114</f>
        <v>350</v>
      </c>
      <c r="D114" s="153"/>
      <c r="E114" s="153">
        <f>E115</f>
        <v>350</v>
      </c>
      <c r="F114" s="153"/>
      <c r="G114" s="153"/>
      <c r="H114" s="153"/>
      <c r="I114" s="153"/>
      <c r="J114" s="153"/>
      <c r="K114" s="153"/>
      <c r="L114" s="153"/>
      <c r="M114" s="153"/>
    </row>
    <row r="115" spans="1:13" ht="12.75" customHeight="1">
      <c r="A115" s="108">
        <v>3221</v>
      </c>
      <c r="B115" s="109" t="s">
        <v>109</v>
      </c>
      <c r="C115" s="112">
        <f>E115</f>
        <v>350</v>
      </c>
      <c r="D115" s="112"/>
      <c r="E115" s="112">
        <v>350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 customHeight="1">
      <c r="A116" s="152">
        <v>323</v>
      </c>
      <c r="B116" s="110" t="s">
        <v>40</v>
      </c>
      <c r="C116" s="153">
        <f>C117</f>
        <v>400</v>
      </c>
      <c r="D116" s="153"/>
      <c r="E116" s="153">
        <f>E117</f>
        <v>400</v>
      </c>
      <c r="F116" s="153"/>
      <c r="G116" s="153"/>
      <c r="H116" s="153"/>
      <c r="I116" s="153"/>
      <c r="J116" s="153"/>
      <c r="K116" s="153"/>
      <c r="L116" s="153"/>
      <c r="M116" s="153"/>
    </row>
    <row r="117" spans="1:13" ht="12.75">
      <c r="A117" s="108">
        <v>3237</v>
      </c>
      <c r="B117" s="109" t="s">
        <v>60</v>
      </c>
      <c r="C117" s="112">
        <f>E117</f>
        <v>400</v>
      </c>
      <c r="D117" s="112"/>
      <c r="E117" s="112">
        <v>400</v>
      </c>
      <c r="F117" s="112"/>
      <c r="G117" s="112"/>
      <c r="H117" s="112"/>
      <c r="I117" s="112"/>
      <c r="J117" s="112"/>
      <c r="K117" s="112"/>
      <c r="L117" s="112">
        <f t="shared" si="16"/>
        <v>400</v>
      </c>
      <c r="M117" s="112">
        <f t="shared" si="17"/>
        <v>400</v>
      </c>
    </row>
    <row r="118" spans="1:13" ht="12.75">
      <c r="A118" s="152">
        <v>329</v>
      </c>
      <c r="B118" s="110" t="s">
        <v>41</v>
      </c>
      <c r="C118" s="153">
        <f>C119</f>
        <v>1000</v>
      </c>
      <c r="D118" s="153"/>
      <c r="E118" s="153">
        <f>E119</f>
        <v>1000</v>
      </c>
      <c r="F118" s="153"/>
      <c r="G118" s="153"/>
      <c r="H118" s="153"/>
      <c r="I118" s="153"/>
      <c r="J118" s="153"/>
      <c r="K118" s="153"/>
      <c r="L118" s="153"/>
      <c r="M118" s="153"/>
    </row>
    <row r="119" spans="1:13" ht="12.75">
      <c r="A119" s="108">
        <v>3299</v>
      </c>
      <c r="B119" s="109" t="s">
        <v>41</v>
      </c>
      <c r="C119" s="165">
        <f>E119</f>
        <v>1000</v>
      </c>
      <c r="D119" s="165"/>
      <c r="E119" s="165">
        <v>1000</v>
      </c>
      <c r="F119" s="165"/>
      <c r="G119" s="165"/>
      <c r="H119" s="165"/>
      <c r="I119" s="165"/>
      <c r="J119" s="165"/>
      <c r="K119" s="165"/>
      <c r="L119" s="165"/>
      <c r="M119" s="165"/>
    </row>
    <row r="120" spans="1:13" ht="11.25" customHeight="1">
      <c r="A120" s="108"/>
      <c r="B120" s="10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269" t="s">
        <v>85</v>
      </c>
      <c r="B121" s="270"/>
      <c r="C121" s="143">
        <f>E121</f>
        <v>2500</v>
      </c>
      <c r="D121" s="143">
        <f>D107</f>
        <v>0</v>
      </c>
      <c r="E121" s="143">
        <f>E107</f>
        <v>2500</v>
      </c>
      <c r="F121" s="143">
        <f>F107</f>
        <v>0</v>
      </c>
      <c r="G121" s="143">
        <f>G107</f>
        <v>0</v>
      </c>
      <c r="H121" s="143"/>
      <c r="I121" s="143">
        <f>I107</f>
        <v>0</v>
      </c>
      <c r="J121" s="143">
        <f>J107</f>
        <v>0</v>
      </c>
      <c r="K121" s="143">
        <f>K107</f>
        <v>0</v>
      </c>
      <c r="L121" s="143">
        <f>L107</f>
        <v>2500</v>
      </c>
      <c r="M121" s="143">
        <f>M107</f>
        <v>2500</v>
      </c>
    </row>
    <row r="122" spans="1:13" ht="12.75">
      <c r="A122" s="92"/>
      <c r="B122" s="95"/>
      <c r="C122" s="117"/>
      <c r="D122" s="118"/>
      <c r="E122" s="117"/>
      <c r="F122" s="117"/>
      <c r="G122" s="117"/>
      <c r="H122" s="117"/>
      <c r="I122" s="117"/>
      <c r="J122" s="117"/>
      <c r="K122" s="117"/>
      <c r="L122" s="118"/>
      <c r="M122" s="118"/>
    </row>
    <row r="123" spans="1:13" ht="12.75">
      <c r="A123" s="92"/>
      <c r="B123" s="95"/>
      <c r="C123" s="117"/>
      <c r="D123" s="118"/>
      <c r="E123" s="117"/>
      <c r="F123" s="117"/>
      <c r="G123" s="117"/>
      <c r="H123" s="117"/>
      <c r="I123" s="117"/>
      <c r="J123" s="117"/>
      <c r="K123" s="117"/>
      <c r="L123" s="118"/>
      <c r="M123" s="118"/>
    </row>
    <row r="124" spans="1:13" ht="12.75">
      <c r="A124" s="92"/>
      <c r="B124" s="272" t="s">
        <v>126</v>
      </c>
      <c r="C124" s="273"/>
      <c r="D124" s="273"/>
      <c r="E124" s="273"/>
      <c r="F124" s="117"/>
      <c r="G124" s="117"/>
      <c r="H124" s="117"/>
      <c r="I124" s="117"/>
      <c r="J124" s="117"/>
      <c r="K124" s="117"/>
      <c r="L124" s="118"/>
      <c r="M124" s="118"/>
    </row>
    <row r="125" spans="1:13" ht="12.75">
      <c r="A125" s="92"/>
      <c r="B125" s="271" t="s">
        <v>127</v>
      </c>
      <c r="C125" s="266"/>
      <c r="D125" s="266"/>
      <c r="E125" s="266"/>
      <c r="F125" s="117"/>
      <c r="G125" s="117"/>
      <c r="H125" s="117"/>
      <c r="I125" s="117"/>
      <c r="J125" s="117"/>
      <c r="K125" s="117"/>
      <c r="L125" s="118"/>
      <c r="M125" s="118"/>
    </row>
    <row r="126" spans="1:13" ht="12.75">
      <c r="A126" s="92"/>
      <c r="B126" s="95"/>
      <c r="C126" s="117"/>
      <c r="D126" s="118"/>
      <c r="E126" s="117"/>
      <c r="F126" s="117"/>
      <c r="G126" s="117"/>
      <c r="H126" s="117"/>
      <c r="I126" s="117"/>
      <c r="J126" s="117"/>
      <c r="K126" s="117"/>
      <c r="L126" s="118"/>
      <c r="M126" s="118"/>
    </row>
    <row r="127" spans="1:13" ht="12.75">
      <c r="A127" s="139" t="s">
        <v>123</v>
      </c>
      <c r="B127" s="132" t="s">
        <v>124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33"/>
      <c r="M127" s="133"/>
    </row>
    <row r="128" spans="1:13" ht="25.5">
      <c r="A128" s="125">
        <v>4</v>
      </c>
      <c r="B128" s="126" t="s">
        <v>45</v>
      </c>
      <c r="C128" s="146">
        <f>C129</f>
        <v>100000</v>
      </c>
      <c r="D128" s="146">
        <f>D129</f>
        <v>0</v>
      </c>
      <c r="E128" s="146">
        <f>E129</f>
        <v>100000</v>
      </c>
      <c r="F128" s="147">
        <f>F143</f>
        <v>0</v>
      </c>
      <c r="G128" s="146">
        <f>G129</f>
        <v>0</v>
      </c>
      <c r="H128" s="147">
        <f>H143</f>
        <v>0</v>
      </c>
      <c r="I128" s="146">
        <f>I129</f>
        <v>0</v>
      </c>
      <c r="J128" s="147">
        <f>J143</f>
        <v>0</v>
      </c>
      <c r="K128" s="147">
        <f>K143</f>
        <v>0</v>
      </c>
      <c r="L128" s="146">
        <f>L129</f>
        <v>100000</v>
      </c>
      <c r="M128" s="146">
        <f>M129</f>
        <v>100000</v>
      </c>
    </row>
    <row r="129" spans="1:13" ht="25.5">
      <c r="A129" s="129">
        <v>42</v>
      </c>
      <c r="B129" s="130" t="s">
        <v>116</v>
      </c>
      <c r="C129" s="148">
        <f>C130</f>
        <v>100000</v>
      </c>
      <c r="D129" s="148"/>
      <c r="E129" s="148">
        <f>E130</f>
        <v>100000</v>
      </c>
      <c r="F129" s="148"/>
      <c r="G129" s="148">
        <f>G130</f>
        <v>0</v>
      </c>
      <c r="H129" s="148"/>
      <c r="I129" s="148"/>
      <c r="J129" s="148"/>
      <c r="K129" s="148"/>
      <c r="L129" s="148">
        <f>C129</f>
        <v>100000</v>
      </c>
      <c r="M129" s="148">
        <f>L129</f>
        <v>100000</v>
      </c>
    </row>
    <row r="130" spans="1:13" ht="12.75">
      <c r="A130" s="152">
        <v>421</v>
      </c>
      <c r="B130" s="154" t="s">
        <v>128</v>
      </c>
      <c r="C130" s="153">
        <f>C131</f>
        <v>100000</v>
      </c>
      <c r="D130" s="153"/>
      <c r="E130" s="153">
        <f>E131</f>
        <v>100000</v>
      </c>
      <c r="F130" s="153"/>
      <c r="G130" s="153"/>
      <c r="H130" s="153"/>
      <c r="I130" s="153"/>
      <c r="J130" s="153"/>
      <c r="K130" s="153"/>
      <c r="L130" s="153">
        <f>C130</f>
        <v>100000</v>
      </c>
      <c r="M130" s="153">
        <f>L130</f>
        <v>100000</v>
      </c>
    </row>
    <row r="131" spans="1:13" ht="12.75">
      <c r="A131" s="108">
        <v>4212</v>
      </c>
      <c r="B131" s="109" t="s">
        <v>129</v>
      </c>
      <c r="C131" s="165">
        <v>100000</v>
      </c>
      <c r="D131" s="165"/>
      <c r="E131" s="165">
        <v>100000</v>
      </c>
      <c r="F131" s="165"/>
      <c r="G131" s="165"/>
      <c r="H131" s="165"/>
      <c r="I131" s="165"/>
      <c r="J131" s="165"/>
      <c r="K131" s="165"/>
      <c r="L131" s="165">
        <f>C131</f>
        <v>100000</v>
      </c>
      <c r="M131" s="165">
        <v>100000</v>
      </c>
    </row>
    <row r="132" spans="1:13" ht="12.75">
      <c r="A132" s="108"/>
      <c r="B132" s="109"/>
      <c r="C132" s="165"/>
      <c r="D132" s="165"/>
      <c r="E132" s="165"/>
      <c r="F132" s="165"/>
      <c r="G132" s="165"/>
      <c r="H132" s="165"/>
      <c r="I132" s="165"/>
      <c r="J132" s="165"/>
      <c r="K132" s="165"/>
      <c r="L132" s="163"/>
      <c r="M132" s="163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95"/>
      <c r="C135" s="117"/>
      <c r="D135" s="118"/>
      <c r="E135" s="117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95"/>
      <c r="C136" s="117"/>
      <c r="D136" s="118"/>
      <c r="E136" s="117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92"/>
      <c r="B138" s="95"/>
      <c r="C138" s="117"/>
      <c r="D138" s="118"/>
      <c r="E138" s="117"/>
      <c r="F138" s="117"/>
      <c r="G138" s="117"/>
      <c r="H138" s="117"/>
      <c r="I138" s="117"/>
      <c r="J138" s="117"/>
      <c r="K138" s="117"/>
      <c r="L138" s="118"/>
      <c r="M138" s="118"/>
    </row>
    <row r="139" spans="1:13" ht="12.75">
      <c r="A139" s="92"/>
      <c r="B139" s="95"/>
      <c r="C139" s="117"/>
      <c r="D139" s="118"/>
      <c r="E139" s="117"/>
      <c r="F139" s="117"/>
      <c r="G139" s="117"/>
      <c r="H139" s="117"/>
      <c r="I139" s="117"/>
      <c r="J139" s="117"/>
      <c r="K139" s="117"/>
      <c r="L139" s="118"/>
      <c r="M139" s="118"/>
    </row>
    <row r="140" spans="1:13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8"/>
      <c r="M140" s="118"/>
    </row>
    <row r="141" spans="1:13" ht="12.75">
      <c r="A141" s="92"/>
      <c r="B141" s="272" t="s">
        <v>102</v>
      </c>
      <c r="C141" s="273"/>
      <c r="D141" s="273"/>
      <c r="E141" s="273"/>
      <c r="F141" s="117"/>
      <c r="G141" s="117"/>
      <c r="H141" s="117"/>
      <c r="I141" s="117"/>
      <c r="J141" s="117"/>
      <c r="K141" s="117"/>
      <c r="L141" s="118"/>
      <c r="M141" s="118"/>
    </row>
    <row r="142" spans="1:13" ht="12.75">
      <c r="A142" s="92"/>
      <c r="B142" s="271" t="s">
        <v>131</v>
      </c>
      <c r="C142" s="266"/>
      <c r="D142" s="266"/>
      <c r="E142" s="266"/>
      <c r="F142" s="117"/>
      <c r="G142" s="117"/>
      <c r="H142" s="117"/>
      <c r="I142" s="117"/>
      <c r="J142" s="117"/>
      <c r="K142" s="117"/>
      <c r="L142" s="118"/>
      <c r="M142" s="118"/>
    </row>
    <row r="143" spans="1:13" ht="12.75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  <c r="L143" s="118"/>
      <c r="M143" s="118"/>
    </row>
    <row r="144" spans="1:13" ht="12.75">
      <c r="A144" s="139" t="s">
        <v>123</v>
      </c>
      <c r="B144" s="132" t="s">
        <v>124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33"/>
      <c r="M144" s="133"/>
    </row>
    <row r="145" spans="1:13" ht="12.75" customHeight="1">
      <c r="A145" s="125">
        <v>4</v>
      </c>
      <c r="B145" s="126" t="s">
        <v>45</v>
      </c>
      <c r="C145" s="146">
        <f>D145+E145+F145+G145+H145+I145+J145+K145</f>
        <v>223200</v>
      </c>
      <c r="D145" s="146">
        <f>D146</f>
        <v>2500</v>
      </c>
      <c r="E145" s="146">
        <f>E146</f>
        <v>210000</v>
      </c>
      <c r="F145" s="147">
        <f>F159</f>
        <v>0</v>
      </c>
      <c r="G145" s="146">
        <f>G146</f>
        <v>10000</v>
      </c>
      <c r="H145" s="147">
        <f>H159</f>
        <v>0</v>
      </c>
      <c r="I145" s="146">
        <f>I146</f>
        <v>700</v>
      </c>
      <c r="J145" s="147">
        <f>J159</f>
        <v>0</v>
      </c>
      <c r="K145" s="147">
        <f>K159</f>
        <v>0</v>
      </c>
      <c r="L145" s="146">
        <f>L146</f>
        <v>13200</v>
      </c>
      <c r="M145" s="146">
        <f>M146</f>
        <v>13200</v>
      </c>
    </row>
    <row r="146" spans="1:13" ht="12.75" customHeight="1">
      <c r="A146" s="129">
        <v>42</v>
      </c>
      <c r="B146" s="130" t="s">
        <v>116</v>
      </c>
      <c r="C146" s="148">
        <f>D146+E146+F146+G146+H146+I146+J146+K146</f>
        <v>223200</v>
      </c>
      <c r="D146" s="148">
        <f>D152</f>
        <v>2500</v>
      </c>
      <c r="E146" s="148">
        <f>E147+E152</f>
        <v>210000</v>
      </c>
      <c r="F146" s="148"/>
      <c r="G146" s="148">
        <f>G147</f>
        <v>10000</v>
      </c>
      <c r="H146" s="148"/>
      <c r="I146" s="148">
        <f>I152</f>
        <v>700</v>
      </c>
      <c r="J146" s="148"/>
      <c r="K146" s="148"/>
      <c r="L146" s="131">
        <f>G146+D146+I146</f>
        <v>13200</v>
      </c>
      <c r="M146" s="131">
        <f>L146</f>
        <v>13200</v>
      </c>
    </row>
    <row r="147" spans="1:13" ht="12.75">
      <c r="A147" s="152">
        <v>422</v>
      </c>
      <c r="B147" s="154" t="s">
        <v>44</v>
      </c>
      <c r="C147" s="153">
        <f>D147+E147+F147+G147+H147+I147+J147+K147</f>
        <v>220000</v>
      </c>
      <c r="D147" s="153"/>
      <c r="E147" s="153">
        <f>E148+E149+E150+E151</f>
        <v>210000</v>
      </c>
      <c r="F147" s="153"/>
      <c r="G147" s="153">
        <f>G151</f>
        <v>10000</v>
      </c>
      <c r="H147" s="153"/>
      <c r="I147" s="153"/>
      <c r="J147" s="153"/>
      <c r="K147" s="153"/>
      <c r="L147" s="128">
        <f>G147</f>
        <v>10000</v>
      </c>
      <c r="M147" s="128">
        <f>L147</f>
        <v>10000</v>
      </c>
    </row>
    <row r="148" spans="1:13" ht="12.75">
      <c r="A148" s="108">
        <v>4221</v>
      </c>
      <c r="B148" s="109" t="s">
        <v>117</v>
      </c>
      <c r="C148" s="165"/>
      <c r="D148" s="165"/>
      <c r="E148" s="165">
        <v>210000</v>
      </c>
      <c r="F148" s="165"/>
      <c r="G148" s="165"/>
      <c r="H148" s="165"/>
      <c r="I148" s="165"/>
      <c r="J148" s="165"/>
      <c r="K148" s="165"/>
      <c r="L148" s="163"/>
      <c r="M148" s="163"/>
    </row>
    <row r="149" spans="1:13" ht="12.75">
      <c r="A149" s="108">
        <v>4222</v>
      </c>
      <c r="B149" s="109" t="s">
        <v>121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3"/>
      <c r="M149" s="163"/>
    </row>
    <row r="150" spans="1:13" ht="12.75">
      <c r="A150" s="108">
        <v>4226</v>
      </c>
      <c r="B150" s="109" t="s">
        <v>122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3"/>
      <c r="M150" s="163"/>
    </row>
    <row r="151" spans="1:13" ht="12.75">
      <c r="A151" s="108">
        <v>4227</v>
      </c>
      <c r="B151" s="109" t="s">
        <v>118</v>
      </c>
      <c r="C151" s="165">
        <f>D151+E151+F151+G151+H151+I151+J151+K151</f>
        <v>10000</v>
      </c>
      <c r="D151" s="165"/>
      <c r="E151" s="165"/>
      <c r="F151" s="165"/>
      <c r="G151" s="165">
        <v>10000</v>
      </c>
      <c r="H151" s="165"/>
      <c r="I151" s="165"/>
      <c r="J151" s="165"/>
      <c r="K151" s="165"/>
      <c r="L151" s="163">
        <f>G151</f>
        <v>10000</v>
      </c>
      <c r="M151" s="163">
        <f>L151</f>
        <v>10000</v>
      </c>
    </row>
    <row r="152" spans="1:13" ht="25.5">
      <c r="A152" s="152">
        <v>424</v>
      </c>
      <c r="B152" s="110" t="s">
        <v>47</v>
      </c>
      <c r="C152" s="153">
        <f>D152+E152+F152+G152+H152+I152</f>
        <v>3200</v>
      </c>
      <c r="D152" s="153">
        <f>D153</f>
        <v>2500</v>
      </c>
      <c r="E152" s="153">
        <f>E153</f>
        <v>0</v>
      </c>
      <c r="F152" s="153"/>
      <c r="G152" s="153"/>
      <c r="H152" s="153"/>
      <c r="I152" s="153">
        <f>I153</f>
        <v>700</v>
      </c>
      <c r="J152" s="153"/>
      <c r="K152" s="153"/>
      <c r="L152" s="128">
        <f>C152</f>
        <v>3200</v>
      </c>
      <c r="M152" s="128">
        <f aca="true" t="shared" si="18" ref="M152:M163">L152</f>
        <v>3200</v>
      </c>
    </row>
    <row r="153" spans="1:13" ht="12.75">
      <c r="A153" s="114">
        <v>4241</v>
      </c>
      <c r="B153" s="134" t="s">
        <v>73</v>
      </c>
      <c r="C153" s="115">
        <f>D153+E153+F153+G153+H153+I153</f>
        <v>3200</v>
      </c>
      <c r="D153" s="115">
        <v>2500</v>
      </c>
      <c r="E153" s="115">
        <v>0</v>
      </c>
      <c r="F153" s="115"/>
      <c r="G153" s="115"/>
      <c r="H153" s="115"/>
      <c r="I153" s="115">
        <v>700</v>
      </c>
      <c r="J153" s="115"/>
      <c r="K153" s="115"/>
      <c r="L153" s="116">
        <f>D153+I153</f>
        <v>3200</v>
      </c>
      <c r="M153" s="116">
        <f t="shared" si="18"/>
        <v>3200</v>
      </c>
    </row>
    <row r="154" spans="1:13" ht="12.75">
      <c r="A154" s="119"/>
      <c r="B154" s="155"/>
      <c r="C154" s="120"/>
      <c r="D154" s="120"/>
      <c r="E154" s="120"/>
      <c r="F154" s="120"/>
      <c r="G154" s="120"/>
      <c r="H154" s="120"/>
      <c r="I154" s="120"/>
      <c r="J154" s="120"/>
      <c r="K154" s="120"/>
      <c r="L154" s="121"/>
      <c r="M154" s="121"/>
    </row>
    <row r="155" spans="1:13" ht="12.75">
      <c r="A155" s="119"/>
      <c r="B155" s="155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92"/>
      <c r="B156" s="14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1:13" ht="12.75" customHeight="1">
      <c r="A157" s="92"/>
      <c r="B157" s="14" t="s">
        <v>130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1:13" ht="12.75" customHeight="1">
      <c r="A158" s="139" t="s">
        <v>134</v>
      </c>
      <c r="B158" s="132" t="s">
        <v>135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33"/>
      <c r="M158" s="133"/>
    </row>
    <row r="159" spans="1:13" ht="25.5">
      <c r="A159" s="172">
        <v>45</v>
      </c>
      <c r="B159" s="173" t="s">
        <v>79</v>
      </c>
      <c r="C159" s="174">
        <f>C160+C162</f>
        <v>20000</v>
      </c>
      <c r="D159" s="174"/>
      <c r="E159" s="174">
        <f>E160+E162</f>
        <v>20000</v>
      </c>
      <c r="F159" s="174"/>
      <c r="G159" s="174"/>
      <c r="H159" s="174"/>
      <c r="I159" s="174"/>
      <c r="J159" s="174"/>
      <c r="K159" s="174"/>
      <c r="L159" s="174">
        <f>C159</f>
        <v>20000</v>
      </c>
      <c r="M159" s="174">
        <f t="shared" si="18"/>
        <v>20000</v>
      </c>
    </row>
    <row r="160" spans="1:13" ht="12.75">
      <c r="A160" s="152">
        <v>451</v>
      </c>
      <c r="B160" s="154" t="s">
        <v>80</v>
      </c>
      <c r="C160" s="153">
        <f>C161</f>
        <v>20000</v>
      </c>
      <c r="D160" s="153"/>
      <c r="E160" s="153">
        <f>E161</f>
        <v>20000</v>
      </c>
      <c r="F160" s="153"/>
      <c r="G160" s="153"/>
      <c r="H160" s="153"/>
      <c r="I160" s="153"/>
      <c r="J160" s="153"/>
      <c r="K160" s="153"/>
      <c r="L160" s="153">
        <f>C160</f>
        <v>20000</v>
      </c>
      <c r="M160" s="153">
        <f t="shared" si="18"/>
        <v>20000</v>
      </c>
    </row>
    <row r="161" spans="1:13" ht="12.75">
      <c r="A161" s="108">
        <v>4511</v>
      </c>
      <c r="B161" s="151" t="s">
        <v>80</v>
      </c>
      <c r="C161" s="112">
        <f>D161+E161+F161+G161+H161+I161+J161+K161</f>
        <v>20000</v>
      </c>
      <c r="D161" s="112"/>
      <c r="E161" s="112">
        <v>20000</v>
      </c>
      <c r="F161" s="112"/>
      <c r="G161" s="112"/>
      <c r="H161" s="112"/>
      <c r="I161" s="112"/>
      <c r="J161" s="112"/>
      <c r="K161" s="112"/>
      <c r="L161" s="112">
        <f>C161</f>
        <v>20000</v>
      </c>
      <c r="M161" s="112">
        <f t="shared" si="18"/>
        <v>20000</v>
      </c>
    </row>
    <row r="162" spans="1:13" ht="12.75">
      <c r="A162" s="152">
        <v>452</v>
      </c>
      <c r="B162" s="110" t="s">
        <v>81</v>
      </c>
      <c r="C162" s="153">
        <f>C163</f>
        <v>0</v>
      </c>
      <c r="D162" s="153"/>
      <c r="E162" s="153">
        <f>E163</f>
        <v>0</v>
      </c>
      <c r="F162" s="153"/>
      <c r="G162" s="153"/>
      <c r="H162" s="153"/>
      <c r="I162" s="153"/>
      <c r="J162" s="153"/>
      <c r="K162" s="153"/>
      <c r="L162" s="153">
        <f>C162</f>
        <v>0</v>
      </c>
      <c r="M162" s="153">
        <f t="shared" si="18"/>
        <v>0</v>
      </c>
    </row>
    <row r="163" spans="1:13" ht="12.75">
      <c r="A163" s="108">
        <v>4521</v>
      </c>
      <c r="B163" s="109" t="s">
        <v>81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>
        <f>C163</f>
        <v>0</v>
      </c>
      <c r="M163" s="112">
        <f t="shared" si="18"/>
        <v>0</v>
      </c>
    </row>
    <row r="164" spans="1:13" ht="12.75">
      <c r="A164" s="92"/>
      <c r="B164" s="14"/>
      <c r="C164" s="117"/>
      <c r="D164" s="117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92"/>
      <c r="B165" s="14"/>
      <c r="C165" s="117"/>
      <c r="D165" s="117"/>
      <c r="E165" s="117"/>
      <c r="F165" s="117"/>
      <c r="G165" s="117"/>
      <c r="H165" s="117"/>
      <c r="I165" s="117"/>
      <c r="J165" s="117"/>
      <c r="K165" s="117"/>
      <c r="L165" s="118"/>
      <c r="M165" s="118"/>
    </row>
    <row r="166" spans="1:13" ht="12.75">
      <c r="A166" s="92"/>
      <c r="B166" s="14"/>
      <c r="C166" s="117"/>
      <c r="D166" s="117"/>
      <c r="E166" s="117"/>
      <c r="F166" s="117"/>
      <c r="G166" s="117"/>
      <c r="H166" s="117"/>
      <c r="I166" s="117"/>
      <c r="J166" s="117"/>
      <c r="K166" s="117"/>
      <c r="L166" s="118"/>
      <c r="M166" s="118"/>
    </row>
    <row r="167" spans="1:13" ht="12.75">
      <c r="A167" s="92"/>
      <c r="B167" s="272" t="s">
        <v>132</v>
      </c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</row>
    <row r="168" spans="1:13" ht="12.75" customHeight="1">
      <c r="A168" s="92"/>
      <c r="B168" s="14" t="s">
        <v>130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1:13" ht="12.75" customHeight="1">
      <c r="A169" s="139" t="s">
        <v>134</v>
      </c>
      <c r="B169" s="132" t="s">
        <v>135</v>
      </c>
      <c r="C169" s="145"/>
      <c r="D169" s="145"/>
      <c r="E169" s="145"/>
      <c r="F169" s="145"/>
      <c r="G169" s="145"/>
      <c r="H169" s="145"/>
      <c r="I169" s="145"/>
      <c r="J169" s="145"/>
      <c r="K169" s="145"/>
      <c r="L169" s="133"/>
      <c r="M169" s="133"/>
    </row>
    <row r="170" spans="1:13" ht="12.75">
      <c r="A170" s="172">
        <v>32</v>
      </c>
      <c r="B170" s="173" t="s">
        <v>37</v>
      </c>
      <c r="C170" s="174">
        <f>C171</f>
        <v>50000</v>
      </c>
      <c r="D170" s="174"/>
      <c r="E170" s="174">
        <f>E171</f>
        <v>50000</v>
      </c>
      <c r="F170" s="174"/>
      <c r="G170" s="174"/>
      <c r="H170" s="174"/>
      <c r="I170" s="174"/>
      <c r="J170" s="174"/>
      <c r="K170" s="174"/>
      <c r="L170" s="174">
        <f>C170</f>
        <v>50000</v>
      </c>
      <c r="M170" s="174">
        <f>L170</f>
        <v>50000</v>
      </c>
    </row>
    <row r="171" spans="1:13" ht="12.75">
      <c r="A171" s="152">
        <v>323</v>
      </c>
      <c r="B171" s="154" t="s">
        <v>40</v>
      </c>
      <c r="C171" s="153">
        <f>C172</f>
        <v>50000</v>
      </c>
      <c r="D171" s="153"/>
      <c r="E171" s="153">
        <f>E172</f>
        <v>50000</v>
      </c>
      <c r="F171" s="153"/>
      <c r="G171" s="153"/>
      <c r="H171" s="153"/>
      <c r="I171" s="153"/>
      <c r="J171" s="153"/>
      <c r="K171" s="153"/>
      <c r="L171" s="153">
        <f>C171</f>
        <v>50000</v>
      </c>
      <c r="M171" s="153">
        <f>L171</f>
        <v>50000</v>
      </c>
    </row>
    <row r="172" spans="1:13" ht="12.75">
      <c r="A172" s="108">
        <v>3232</v>
      </c>
      <c r="B172" s="151" t="s">
        <v>133</v>
      </c>
      <c r="C172" s="112">
        <f>D172+E172+F172+G172+H172+I172+J172+K172</f>
        <v>50000</v>
      </c>
      <c r="D172" s="112"/>
      <c r="E172" s="112">
        <v>50000</v>
      </c>
      <c r="F172" s="112"/>
      <c r="G172" s="112"/>
      <c r="H172" s="112"/>
      <c r="I172" s="112"/>
      <c r="J172" s="112"/>
      <c r="K172" s="112"/>
      <c r="L172" s="112">
        <f>C172</f>
        <v>50000</v>
      </c>
      <c r="M172" s="112">
        <f>L172</f>
        <v>50000</v>
      </c>
    </row>
    <row r="173" spans="1:13" ht="12.75">
      <c r="A173" s="108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92"/>
      <c r="B174" s="14"/>
      <c r="C174" s="117"/>
      <c r="D174" s="117"/>
      <c r="E174" s="117"/>
      <c r="F174" s="117"/>
      <c r="G174" s="117"/>
      <c r="H174" s="117"/>
      <c r="I174" s="117"/>
      <c r="J174" s="117"/>
      <c r="K174" s="117"/>
      <c r="L174" s="118"/>
      <c r="M174" s="118"/>
    </row>
    <row r="175" spans="1:13" ht="12.75">
      <c r="A175" s="92"/>
      <c r="B175" s="14"/>
      <c r="C175" s="117"/>
      <c r="D175" s="117"/>
      <c r="E175" s="117"/>
      <c r="F175" s="117"/>
      <c r="G175" s="117"/>
      <c r="H175" s="117"/>
      <c r="I175" s="117"/>
      <c r="J175" s="117"/>
      <c r="K175" s="117"/>
      <c r="L175" s="118"/>
      <c r="M175" s="118"/>
    </row>
    <row r="176" spans="1:13" ht="12.75">
      <c r="A176" s="136"/>
      <c r="B176" s="142" t="s">
        <v>74</v>
      </c>
      <c r="C176" s="149">
        <f>C100+C145+C121+C170+C159+C128</f>
        <v>10789589</v>
      </c>
      <c r="D176" s="137">
        <f>D100+D145</f>
        <v>8819532</v>
      </c>
      <c r="E176" s="137">
        <f>E145+E100+E121+E170+E159+E128</f>
        <v>1058153</v>
      </c>
      <c r="F176" s="137">
        <f>F100</f>
        <v>25000</v>
      </c>
      <c r="G176" s="137">
        <f>G100+G145</f>
        <v>670900</v>
      </c>
      <c r="H176" s="137">
        <f>H100</f>
        <v>211804</v>
      </c>
      <c r="I176" s="137">
        <f>I100+I145</f>
        <v>4200</v>
      </c>
      <c r="J176" s="150"/>
      <c r="K176" s="150"/>
      <c r="L176" s="137">
        <f>C176</f>
        <v>10789589</v>
      </c>
      <c r="M176" s="137">
        <f>L176</f>
        <v>10789589</v>
      </c>
    </row>
    <row r="177" spans="1:13" ht="12.75">
      <c r="A177" s="92"/>
      <c r="B177" s="14"/>
      <c r="C177" s="117"/>
      <c r="D177" s="117"/>
      <c r="E177" s="117"/>
      <c r="F177" s="117"/>
      <c r="G177" s="117"/>
      <c r="H177" s="117"/>
      <c r="I177" s="117"/>
      <c r="J177" s="117"/>
      <c r="K177" s="117"/>
      <c r="L177" s="118"/>
      <c r="M177" s="118"/>
    </row>
    <row r="178" spans="1:13" ht="12.75">
      <c r="A178" s="92"/>
      <c r="B178" s="14"/>
      <c r="C178" s="117"/>
      <c r="D178" s="117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271" t="s">
        <v>136</v>
      </c>
      <c r="C179" s="266"/>
      <c r="D179" s="266"/>
      <c r="E179" s="266"/>
      <c r="F179" s="266"/>
      <c r="G179" s="266"/>
      <c r="H179" s="266"/>
      <c r="I179" s="266"/>
      <c r="J179" s="266"/>
      <c r="K179" s="266"/>
      <c r="L179" s="266"/>
      <c r="M179" s="266"/>
    </row>
    <row r="180" spans="1:13" ht="12.75">
      <c r="A180" s="92"/>
      <c r="B180" s="271" t="s">
        <v>115</v>
      </c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</row>
    <row r="181" spans="1:14" ht="12.75">
      <c r="A181" s="92"/>
      <c r="B181" s="14"/>
      <c r="C181" s="117"/>
      <c r="D181" s="117"/>
      <c r="E181" s="117"/>
      <c r="F181" s="117"/>
      <c r="G181" s="117"/>
      <c r="H181" s="117"/>
      <c r="I181" s="117"/>
      <c r="J181" s="117"/>
      <c r="K181" s="117"/>
      <c r="L181" s="276" t="s">
        <v>138</v>
      </c>
      <c r="M181" s="266"/>
      <c r="N181" s="266"/>
    </row>
    <row r="182" spans="1:13" ht="12.75">
      <c r="A182" s="92"/>
      <c r="B182" s="14" t="s">
        <v>137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277" t="s">
        <v>139</v>
      </c>
      <c r="M182" s="278"/>
    </row>
    <row r="183" spans="1:13" ht="12.75">
      <c r="A183" s="92"/>
      <c r="B183" s="14"/>
      <c r="C183" s="117"/>
      <c r="D183" s="117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14"/>
      <c r="C184" s="117"/>
      <c r="D184" s="117"/>
      <c r="E184" s="11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14"/>
      <c r="C185" s="117"/>
      <c r="D185" s="117"/>
      <c r="E185" s="117"/>
      <c r="F185" s="117"/>
      <c r="G185" s="117"/>
      <c r="H185" s="117"/>
      <c r="I185" s="117"/>
      <c r="J185" s="117"/>
      <c r="K185" s="117"/>
      <c r="L185" s="118"/>
      <c r="M185" s="118"/>
    </row>
    <row r="186" spans="1:13" ht="15" customHeight="1">
      <c r="A186" s="93"/>
      <c r="B186" s="10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03"/>
      <c r="B187" s="274"/>
      <c r="C187" s="266"/>
      <c r="D187" s="266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93"/>
      <c r="B188" s="95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2.75">
      <c r="A189" s="93"/>
      <c r="B189" s="95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2.75">
      <c r="A190" s="92"/>
      <c r="B190" s="14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2.75">
      <c r="A191" s="92"/>
      <c r="B191" s="14"/>
      <c r="C191" s="117"/>
      <c r="D191" s="117"/>
      <c r="E191" s="117"/>
      <c r="F191" s="117"/>
      <c r="G191" s="117"/>
      <c r="H191" s="117"/>
      <c r="I191" s="117"/>
      <c r="J191" s="117"/>
      <c r="K191" s="117"/>
      <c r="L191" s="118"/>
      <c r="M191" s="118"/>
    </row>
    <row r="192" spans="1:13" ht="12.75">
      <c r="A192" s="92"/>
      <c r="B192" s="14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2.75">
      <c r="A193" s="92"/>
      <c r="B193" s="14"/>
      <c r="C193" s="117"/>
      <c r="D193" s="117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14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2.75">
      <c r="A195" s="92"/>
      <c r="B195" s="14"/>
      <c r="C195" s="117"/>
      <c r="D195" s="117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14"/>
      <c r="C196" s="117"/>
      <c r="D196" s="117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3"/>
      <c r="B197" s="95"/>
      <c r="C197" s="118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14"/>
      <c r="C198" s="117"/>
      <c r="D198" s="117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14"/>
      <c r="C199" s="117"/>
      <c r="D199" s="117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272"/>
      <c r="B200" s="26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2.75">
      <c r="A201" s="92"/>
      <c r="B201" s="14"/>
      <c r="C201" s="117"/>
      <c r="D201" s="117"/>
      <c r="E201" s="11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14"/>
      <c r="C202" s="117"/>
      <c r="D202" s="117"/>
      <c r="E202" s="117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14"/>
      <c r="C203" s="117"/>
      <c r="D203" s="117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92"/>
      <c r="B204" s="14"/>
      <c r="C204" s="117"/>
      <c r="D204" s="117"/>
      <c r="E204" s="117"/>
      <c r="F204" s="117"/>
      <c r="G204" s="117"/>
      <c r="H204" s="117"/>
      <c r="I204" s="117"/>
      <c r="J204" s="117"/>
      <c r="K204" s="117"/>
      <c r="L204" s="118"/>
      <c r="M204" s="118"/>
    </row>
    <row r="205" spans="1:13" ht="12.75">
      <c r="A205" s="93"/>
      <c r="B205" s="275"/>
      <c r="C205" s="266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03"/>
      <c r="B206" s="274"/>
      <c r="C206" s="266"/>
      <c r="D206" s="266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 customHeight="1">
      <c r="A207" s="93"/>
      <c r="B207" s="95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2.75">
      <c r="A208" s="93"/>
      <c r="B208" s="95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2.75">
      <c r="A209" s="92"/>
      <c r="B209" s="14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8"/>
      <c r="M210" s="118"/>
    </row>
    <row r="211" spans="1:13" ht="12.75">
      <c r="A211" s="92"/>
      <c r="B211" s="14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2.75">
      <c r="A212" s="92"/>
      <c r="B212" s="14"/>
      <c r="C212" s="117"/>
      <c r="D212" s="117"/>
      <c r="E212" s="117"/>
      <c r="F212" s="117"/>
      <c r="G212" s="117"/>
      <c r="H212" s="117"/>
      <c r="I212" s="117"/>
      <c r="J212" s="117"/>
      <c r="K212" s="117"/>
      <c r="L212" s="118"/>
      <c r="M212" s="118"/>
    </row>
    <row r="213" spans="1:13" ht="12.75">
      <c r="A213" s="92"/>
      <c r="B213" s="14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4" ht="12.75">
      <c r="A214" s="92"/>
      <c r="B214" s="14"/>
      <c r="C214" s="117"/>
      <c r="D214" s="117"/>
      <c r="E214" s="117"/>
      <c r="F214" s="117"/>
      <c r="G214" s="117"/>
      <c r="H214" s="117"/>
      <c r="I214" s="117"/>
      <c r="J214" s="117"/>
      <c r="K214" s="117"/>
      <c r="L214" s="118"/>
      <c r="M214" s="118"/>
      <c r="N214" s="11"/>
    </row>
    <row r="215" spans="1:13" s="11" customFormat="1" ht="12.75" customHeight="1">
      <c r="A215" s="92"/>
      <c r="B215" s="14"/>
      <c r="C215" s="117"/>
      <c r="D215" s="117"/>
      <c r="E215" s="117"/>
      <c r="F215" s="117"/>
      <c r="G215" s="117"/>
      <c r="H215" s="117"/>
      <c r="I215" s="117"/>
      <c r="J215" s="117"/>
      <c r="K215" s="117"/>
      <c r="L215" s="118"/>
      <c r="M215" s="118"/>
    </row>
    <row r="216" spans="1:13" s="11" customFormat="1" ht="12.75">
      <c r="A216" s="92"/>
      <c r="B216" s="14"/>
      <c r="C216" s="117"/>
      <c r="D216" s="118"/>
      <c r="E216" s="117"/>
      <c r="F216" s="117"/>
      <c r="G216" s="117"/>
      <c r="H216" s="117"/>
      <c r="I216" s="117"/>
      <c r="J216" s="117"/>
      <c r="K216" s="117"/>
      <c r="L216" s="118"/>
      <c r="M216" s="118"/>
    </row>
    <row r="217" spans="1:14" s="11" customFormat="1" ht="12.75">
      <c r="A217" s="92"/>
      <c r="B217" s="14"/>
      <c r="C217" s="117"/>
      <c r="D217" s="118"/>
      <c r="E217" s="117"/>
      <c r="F217" s="117"/>
      <c r="G217" s="117"/>
      <c r="H217" s="117"/>
      <c r="I217" s="117"/>
      <c r="J217" s="117"/>
      <c r="K217" s="117"/>
      <c r="L217" s="118"/>
      <c r="M217" s="118"/>
      <c r="N217" s="10"/>
    </row>
    <row r="218" spans="1:13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8"/>
      <c r="M218" s="118"/>
    </row>
    <row r="219" spans="1:13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8"/>
      <c r="M219" s="118"/>
    </row>
    <row r="220" spans="1:13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8"/>
      <c r="M220" s="118"/>
    </row>
    <row r="221" spans="1:14" ht="12.75">
      <c r="A221" s="92"/>
      <c r="B221" s="14"/>
      <c r="C221" s="117"/>
      <c r="D221" s="117"/>
      <c r="E221" s="117"/>
      <c r="F221" s="117"/>
      <c r="G221" s="117"/>
      <c r="H221" s="117"/>
      <c r="I221" s="117"/>
      <c r="J221" s="117"/>
      <c r="K221" s="117"/>
      <c r="L221" s="118"/>
      <c r="M221" s="118"/>
      <c r="N221" s="11"/>
    </row>
    <row r="222" spans="1:13" s="11" customFormat="1" ht="12.75" customHeight="1">
      <c r="A222" s="272"/>
      <c r="B222" s="266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s="11" customFormat="1" ht="12.75">
      <c r="A223" s="92"/>
      <c r="B223" s="14"/>
      <c r="C223" s="117"/>
      <c r="D223" s="117"/>
      <c r="E223" s="117"/>
      <c r="F223" s="117"/>
      <c r="G223" s="117"/>
      <c r="H223" s="117"/>
      <c r="I223" s="117"/>
      <c r="J223" s="117"/>
      <c r="K223" s="117"/>
      <c r="L223" s="118"/>
      <c r="M223" s="118"/>
    </row>
    <row r="224" spans="1:14" s="11" customFormat="1" ht="12.75">
      <c r="A224" s="93"/>
      <c r="B224" s="95"/>
      <c r="C224" s="166"/>
      <c r="D224" s="166"/>
      <c r="E224" s="118"/>
      <c r="F224" s="166"/>
      <c r="G224" s="166"/>
      <c r="H224" s="166"/>
      <c r="I224" s="118"/>
      <c r="J224" s="167"/>
      <c r="K224" s="167"/>
      <c r="L224" s="118"/>
      <c r="M224" s="118"/>
      <c r="N224" s="10"/>
    </row>
    <row r="225" spans="1:13" ht="12.75">
      <c r="A225" s="103"/>
      <c r="B225" s="9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93"/>
      <c r="B226" s="9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4" ht="12.75">
      <c r="A227" s="93"/>
      <c r="B227" s="9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s="11" customFormat="1" ht="12.75">
      <c r="A228" s="92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3" ht="12.75">
      <c r="A229" s="92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2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3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4" ht="12.75">
      <c r="A232" s="103"/>
      <c r="B232" s="9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s="11" customFormat="1" ht="12.75">
      <c r="A233" s="93"/>
      <c r="B233" s="95"/>
      <c r="N233" s="10"/>
    </row>
    <row r="234" spans="1:13" ht="12.75">
      <c r="A234" s="93"/>
      <c r="B234" s="9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4" ht="12.75">
      <c r="A235" s="92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3" s="11" customFormat="1" ht="12.75" customHeight="1">
      <c r="A236" s="92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s="11" customFormat="1" ht="12.75">
      <c r="A237" s="92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4" s="11" customFormat="1" ht="12.75">
      <c r="A238" s="93"/>
      <c r="B238" s="95"/>
      <c r="N238" s="10"/>
    </row>
    <row r="239" spans="1:13" ht="12.75">
      <c r="A239" s="92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2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4" ht="12.75">
      <c r="A241" s="92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1" customFormat="1" ht="12.75">
      <c r="A242" s="92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3" ht="12.75">
      <c r="A243" s="93"/>
      <c r="B243" s="9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92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3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4" ht="12.75">
      <c r="A246" s="103"/>
      <c r="B246" s="9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s="11" customFormat="1" ht="12.75">
      <c r="A247" s="93"/>
      <c r="B247" s="95"/>
      <c r="N247" s="10"/>
    </row>
    <row r="248" spans="1:13" ht="12.75">
      <c r="A248" s="93"/>
      <c r="B248" s="9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4" ht="12.75">
      <c r="A249" s="92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3" s="11" customFormat="1" ht="12.75" customHeight="1">
      <c r="A250" s="92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s="11" customFormat="1" ht="12.75">
      <c r="A251" s="92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4" s="11" customFormat="1" ht="12.75">
      <c r="A252" s="93"/>
      <c r="B252" s="95"/>
      <c r="N252" s="10"/>
    </row>
    <row r="253" spans="1:13" ht="12.75">
      <c r="A253" s="92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2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4" ht="12.75">
      <c r="A255" s="92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1" customFormat="1" ht="12.75">
      <c r="A256" s="92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3" ht="12.75">
      <c r="A257" s="93"/>
      <c r="B257" s="95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92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3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4" ht="12.75">
      <c r="A260" s="103"/>
      <c r="B260" s="95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s="11" customFormat="1" ht="12.75">
      <c r="A261" s="93"/>
      <c r="B261" s="95"/>
      <c r="N261" s="10"/>
    </row>
    <row r="262" spans="1:13" ht="12.75">
      <c r="A262" s="93"/>
      <c r="B262" s="95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4" ht="12.75">
      <c r="A263" s="92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3" s="11" customFormat="1" ht="12.75">
      <c r="A264" s="92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s="11" customFormat="1" ht="12.75">
      <c r="A265" s="92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4" s="11" customFormat="1" ht="12.75">
      <c r="A266" s="93"/>
      <c r="B266" s="95"/>
      <c r="N266" s="10"/>
    </row>
    <row r="267" spans="1:13" ht="12.75">
      <c r="A267" s="92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2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4" ht="12.75">
      <c r="A269" s="92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</row>
    <row r="270" spans="1:14" s="11" customFormat="1" ht="12.75">
      <c r="A270" s="92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3" ht="12.75">
      <c r="A271" s="93"/>
      <c r="B271" s="95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92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3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4" ht="12.75">
      <c r="A274" s="103"/>
      <c r="B274" s="9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s="11" customFormat="1" ht="12.75">
      <c r="A275" s="93"/>
      <c r="B275" s="95"/>
      <c r="N275" s="10"/>
    </row>
    <row r="276" spans="1:14" ht="12.75">
      <c r="A276" s="93"/>
      <c r="B276" s="95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3" s="11" customFormat="1" ht="12.75">
      <c r="A277" s="92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4" s="11" customFormat="1" ht="12.75">
      <c r="A278" s="92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3" ht="12.75">
      <c r="A279" s="92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3"/>
      <c r="B280" s="95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4" ht="12.75">
      <c r="A281" s="92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</row>
    <row r="282" spans="1:13" s="11" customFormat="1" ht="12.75" customHeight="1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s="11" customFormat="1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4" s="11" customFormat="1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3" ht="12.75">
      <c r="A285" s="93"/>
      <c r="B285" s="9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92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4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s="11" customFormat="1" ht="12.75">
      <c r="A288" s="93"/>
      <c r="B288" s="95"/>
      <c r="N288" s="10"/>
    </row>
    <row r="289" spans="1:13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3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10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s="11" customFormat="1" ht="12.75">
      <c r="A293" s="93"/>
      <c r="B293" s="95"/>
      <c r="N293" s="10"/>
    </row>
    <row r="294" spans="1:14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</row>
    <row r="297" spans="1:13" s="11" customFormat="1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4" s="11" customFormat="1" ht="12.75">
      <c r="A298" s="93"/>
      <c r="B298" s="95"/>
      <c r="N298" s="10"/>
    </row>
    <row r="299" spans="1:13" ht="12.75" customHeight="1">
      <c r="A299" s="92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4" ht="12.75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2" s="11" customFormat="1" ht="12.75">
      <c r="A303" s="93"/>
      <c r="B303" s="95"/>
    </row>
    <row r="304" spans="1:14" s="11" customFormat="1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3" ht="12.75">
      <c r="A305" s="93"/>
      <c r="B305" s="9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92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4" ht="12.75">
      <c r="A307" s="93"/>
      <c r="B307" s="95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s="11" customFormat="1" ht="12.75">
      <c r="A308" s="93"/>
      <c r="B308" s="95"/>
      <c r="N308" s="10"/>
    </row>
    <row r="309" spans="1:13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3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ht="12.75">
      <c r="A312" s="103"/>
      <c r="B312" s="9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s="11" customFormat="1" ht="12.75">
      <c r="A313" s="93"/>
      <c r="B313" s="95"/>
      <c r="N313" s="10"/>
    </row>
    <row r="314" spans="1:14" ht="12.75">
      <c r="A314" s="93"/>
      <c r="B314" s="9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3" s="11" customFormat="1" ht="12.75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4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</row>
    <row r="318" spans="1:14" s="11" customFormat="1" ht="12.75">
      <c r="A318" s="93"/>
      <c r="B318" s="95"/>
      <c r="N318" s="10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2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93"/>
      <c r="B326" s="9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92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3"/>
      <c r="B328" s="9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3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3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3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3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3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3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3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3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3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3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3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3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3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3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3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3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3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3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3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3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3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3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3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3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3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3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3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3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3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3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3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3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3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3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3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</sheetData>
  <sheetProtection/>
  <mergeCells count="25">
    <mergeCell ref="B179:M179"/>
    <mergeCell ref="B180:M180"/>
    <mergeCell ref="B142:E142"/>
    <mergeCell ref="B85:D85"/>
    <mergeCell ref="B103:E103"/>
    <mergeCell ref="B104:E104"/>
    <mergeCell ref="A121:B121"/>
    <mergeCell ref="B141:E141"/>
    <mergeCell ref="B206:D206"/>
    <mergeCell ref="A222:B222"/>
    <mergeCell ref="B205:C205"/>
    <mergeCell ref="B187:D187"/>
    <mergeCell ref="A200:B200"/>
    <mergeCell ref="B124:E124"/>
    <mergeCell ref="B125:E125"/>
    <mergeCell ref="B167:M167"/>
    <mergeCell ref="L181:N181"/>
    <mergeCell ref="L182:M182"/>
    <mergeCell ref="A1:M1"/>
    <mergeCell ref="B4:C4"/>
    <mergeCell ref="B11:D11"/>
    <mergeCell ref="A100:B100"/>
    <mergeCell ref="B9:I9"/>
    <mergeCell ref="B106:D106"/>
    <mergeCell ref="B26:M2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8" scale="11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1"/>
  <sheetViews>
    <sheetView zoomScalePageLayoutView="0" workbookViewId="0" topLeftCell="A1">
      <pane ySplit="2" topLeftCell="A213" activePane="bottomLeft" state="frozen"/>
      <selection pane="topLeft" activeCell="A1" sqref="A1"/>
      <selection pane="bottomLeft" activeCell="H42" sqref="H4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5" width="12.7109375" style="2" customWidth="1"/>
    <col min="6" max="6" width="11.57421875" style="2" bestFit="1" customWidth="1"/>
    <col min="7" max="8" width="11.57421875" style="2" customWidth="1"/>
    <col min="9" max="11" width="11.421875" style="2" customWidth="1"/>
    <col min="12" max="14" width="10.8515625" style="105" customWidth="1"/>
    <col min="15" max="17" width="11.28125" style="105" customWidth="1"/>
    <col min="18" max="20" width="10.8515625" style="105" customWidth="1"/>
    <col min="21" max="21" width="7.8515625" style="2" bestFit="1" customWidth="1"/>
    <col min="22" max="23" width="7.8515625" style="2" customWidth="1"/>
    <col min="24" max="25" width="7.00390625" style="2" customWidth="1"/>
    <col min="26" max="26" width="12.421875" style="2" bestFit="1" customWidth="1"/>
    <col min="27" max="27" width="12.7109375" style="2" customWidth="1"/>
    <col min="28" max="16384" width="11.421875" style="10" customWidth="1"/>
  </cols>
  <sheetData>
    <row r="1" spans="1:27" ht="20.25" customHeight="1">
      <c r="A1" s="264" t="s">
        <v>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1:27" s="11" customFormat="1" ht="57.75">
      <c r="A2" s="157" t="s">
        <v>29</v>
      </c>
      <c r="B2" s="156" t="s">
        <v>30</v>
      </c>
      <c r="C2" s="157" t="s">
        <v>90</v>
      </c>
      <c r="D2" s="157" t="s">
        <v>154</v>
      </c>
      <c r="E2" s="157" t="s">
        <v>155</v>
      </c>
      <c r="F2" s="157" t="s">
        <v>63</v>
      </c>
      <c r="G2" s="157" t="s">
        <v>141</v>
      </c>
      <c r="H2" s="157" t="s">
        <v>142</v>
      </c>
      <c r="I2" s="157" t="s">
        <v>171</v>
      </c>
      <c r="J2" s="157" t="s">
        <v>170</v>
      </c>
      <c r="K2" s="157" t="s">
        <v>169</v>
      </c>
      <c r="L2" s="158" t="s">
        <v>145</v>
      </c>
      <c r="M2" s="158" t="s">
        <v>146</v>
      </c>
      <c r="N2" s="158" t="s">
        <v>150</v>
      </c>
      <c r="O2" s="158" t="s">
        <v>19</v>
      </c>
      <c r="P2" s="158" t="s">
        <v>147</v>
      </c>
      <c r="Q2" s="158" t="s">
        <v>151</v>
      </c>
      <c r="R2" s="158" t="s">
        <v>20</v>
      </c>
      <c r="S2" s="158" t="s">
        <v>148</v>
      </c>
      <c r="T2" s="158" t="s">
        <v>152</v>
      </c>
      <c r="U2" s="157" t="s">
        <v>31</v>
      </c>
      <c r="V2" s="157" t="s">
        <v>149</v>
      </c>
      <c r="W2" s="157" t="s">
        <v>153</v>
      </c>
      <c r="X2" s="159" t="s">
        <v>22</v>
      </c>
      <c r="Y2" s="159" t="s">
        <v>23</v>
      </c>
      <c r="Z2" s="157" t="s">
        <v>46</v>
      </c>
      <c r="AA2" s="157" t="s">
        <v>91</v>
      </c>
    </row>
    <row r="3" spans="1:27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s="11" customFormat="1" ht="12.75">
      <c r="A4" s="93"/>
      <c r="B4" s="265" t="s">
        <v>103</v>
      </c>
      <c r="C4" s="266"/>
      <c r="D4"/>
      <c r="E4"/>
    </row>
    <row r="5" spans="1:27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>
      <c r="A9" s="93"/>
      <c r="B9" s="271" t="s">
        <v>88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/>
      <c r="W9"/>
      <c r="X9" s="10"/>
      <c r="Y9" s="10"/>
      <c r="Z9" s="10"/>
      <c r="AA9" s="10"/>
    </row>
    <row r="10" spans="1:2" s="11" customFormat="1" ht="12.75">
      <c r="A10" s="93"/>
      <c r="B10" s="107"/>
    </row>
    <row r="11" spans="1:27" s="11" customFormat="1" ht="12.75" customHeight="1">
      <c r="A11" s="139" t="s">
        <v>89</v>
      </c>
      <c r="B11" s="267" t="s">
        <v>113</v>
      </c>
      <c r="C11" s="268"/>
      <c r="D11" s="268"/>
      <c r="E11" s="268"/>
      <c r="F11" s="268"/>
      <c r="G11" s="176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s="11" customFormat="1" ht="12.75">
      <c r="A12" s="125">
        <v>3</v>
      </c>
      <c r="B12" s="126" t="s">
        <v>32</v>
      </c>
      <c r="C12" s="127">
        <f aca="true" t="shared" si="0" ref="C12:C20">F12+I12+L12+O12+R12+U12</f>
        <v>8925676</v>
      </c>
      <c r="D12" s="127">
        <f aca="true" t="shared" si="1" ref="D12:D20">G12+J12+M12+P12+S12+V12</f>
        <v>2193849</v>
      </c>
      <c r="E12" s="127">
        <f aca="true" t="shared" si="2" ref="E12:E20">H12+K12+N12+Q12+T12+W12</f>
        <v>8988288</v>
      </c>
      <c r="F12" s="127">
        <f>F13+F21</f>
        <v>8807032</v>
      </c>
      <c r="G12" s="127">
        <f>G13+G21</f>
        <v>2162749</v>
      </c>
      <c r="H12" s="127">
        <f>H13+H21</f>
        <v>8869644</v>
      </c>
      <c r="I12" s="127"/>
      <c r="J12" s="127"/>
      <c r="K12" s="127"/>
      <c r="L12" s="127"/>
      <c r="M12" s="127"/>
      <c r="N12" s="127"/>
      <c r="O12" s="127"/>
      <c r="P12" s="127"/>
      <c r="Q12" s="127">
        <f>Q13+Q21</f>
        <v>0</v>
      </c>
      <c r="R12" s="127">
        <f>R13+R21</f>
        <v>118644</v>
      </c>
      <c r="S12" s="127">
        <f>S13+S21</f>
        <v>31100</v>
      </c>
      <c r="T12" s="127">
        <f>T13+T21</f>
        <v>118644</v>
      </c>
      <c r="U12" s="127"/>
      <c r="V12" s="127"/>
      <c r="W12" s="127"/>
      <c r="X12" s="127"/>
      <c r="Y12" s="127"/>
      <c r="Z12" s="127">
        <f>E12</f>
        <v>8988288</v>
      </c>
      <c r="AA12" s="127">
        <f aca="true" t="shared" si="3" ref="AA12:AA23">Z12</f>
        <v>8988288</v>
      </c>
    </row>
    <row r="13" spans="1:27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 t="shared" si="1"/>
        <v>2081290</v>
      </c>
      <c r="E13" s="131">
        <f t="shared" si="2"/>
        <v>8433849</v>
      </c>
      <c r="F13" s="131">
        <f>F14+F16+F18</f>
        <v>8274402</v>
      </c>
      <c r="G13" s="131">
        <f>G14+G16+G18</f>
        <v>2052910</v>
      </c>
      <c r="H13" s="131">
        <f>H14+H16+H18</f>
        <v>8324644</v>
      </c>
      <c r="I13" s="131"/>
      <c r="J13" s="131"/>
      <c r="K13" s="131"/>
      <c r="L13" s="131"/>
      <c r="M13" s="131"/>
      <c r="N13" s="131"/>
      <c r="O13" s="131"/>
      <c r="P13" s="131"/>
      <c r="Q13" s="131">
        <f>Q14+Q16+Q18</f>
        <v>0</v>
      </c>
      <c r="R13" s="131">
        <v>109206</v>
      </c>
      <c r="S13" s="131">
        <f>S14+S16+S18</f>
        <v>28380</v>
      </c>
      <c r="T13" s="131">
        <f>T14+T16+T18</f>
        <v>109205</v>
      </c>
      <c r="U13" s="131"/>
      <c r="V13" s="131"/>
      <c r="W13" s="131"/>
      <c r="X13" s="131"/>
      <c r="Y13" s="131"/>
      <c r="Z13" s="131">
        <f aca="true" t="shared" si="4" ref="Z13:Z23">E13</f>
        <v>8433849</v>
      </c>
      <c r="AA13" s="131">
        <f t="shared" si="3"/>
        <v>8433849</v>
      </c>
    </row>
    <row r="14" spans="1:27" ht="12.75">
      <c r="A14" s="152">
        <v>311</v>
      </c>
      <c r="B14" s="110" t="s">
        <v>34</v>
      </c>
      <c r="C14" s="128">
        <f t="shared" si="0"/>
        <v>6929209</v>
      </c>
      <c r="D14" s="128">
        <f t="shared" si="1"/>
        <v>1753583</v>
      </c>
      <c r="E14" s="128">
        <f t="shared" si="2"/>
        <v>7043099</v>
      </c>
      <c r="F14" s="128">
        <f>F15</f>
        <v>6836110</v>
      </c>
      <c r="G14" s="128">
        <f>G15</f>
        <v>1729374</v>
      </c>
      <c r="H14" s="128">
        <f>H15</f>
        <v>6950000</v>
      </c>
      <c r="I14" s="128"/>
      <c r="J14" s="128"/>
      <c r="K14" s="128"/>
      <c r="L14" s="128"/>
      <c r="M14" s="128"/>
      <c r="N14" s="128"/>
      <c r="O14" s="128"/>
      <c r="P14" s="128"/>
      <c r="Q14" s="128">
        <f>Q15</f>
        <v>0</v>
      </c>
      <c r="R14" s="128">
        <f>R15</f>
        <v>93099</v>
      </c>
      <c r="S14" s="128">
        <f>S15</f>
        <v>24209</v>
      </c>
      <c r="T14" s="128">
        <f>T15</f>
        <v>93099</v>
      </c>
      <c r="U14" s="128"/>
      <c r="V14" s="128"/>
      <c r="W14" s="128"/>
      <c r="X14" s="128"/>
      <c r="Y14" s="128"/>
      <c r="Z14" s="128">
        <f t="shared" si="4"/>
        <v>7043099</v>
      </c>
      <c r="AA14" s="128">
        <f t="shared" si="3"/>
        <v>7043099</v>
      </c>
    </row>
    <row r="15" spans="1:27" ht="12.75">
      <c r="A15" s="108">
        <v>3111</v>
      </c>
      <c r="B15" s="109" t="s">
        <v>70</v>
      </c>
      <c r="C15" s="112">
        <f t="shared" si="0"/>
        <v>6929209</v>
      </c>
      <c r="D15" s="112">
        <f t="shared" si="1"/>
        <v>1753583</v>
      </c>
      <c r="E15" s="112">
        <f t="shared" si="2"/>
        <v>7043099</v>
      </c>
      <c r="F15" s="112">
        <v>6836110</v>
      </c>
      <c r="G15" s="112">
        <v>1729374</v>
      </c>
      <c r="H15" s="112">
        <v>6950000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93099</v>
      </c>
      <c r="S15" s="112">
        <v>24209</v>
      </c>
      <c r="T15" s="112">
        <v>93099</v>
      </c>
      <c r="U15" s="112"/>
      <c r="V15" s="112"/>
      <c r="W15" s="112"/>
      <c r="X15" s="112"/>
      <c r="Y15" s="112"/>
      <c r="Z15" s="163">
        <f t="shared" si="4"/>
        <v>7043099</v>
      </c>
      <c r="AA15" s="111">
        <f t="shared" si="3"/>
        <v>7043099</v>
      </c>
    </row>
    <row r="16" spans="1:27" ht="12.75">
      <c r="A16" s="152">
        <v>312</v>
      </c>
      <c r="B16" s="110" t="s">
        <v>35</v>
      </c>
      <c r="C16" s="128">
        <f t="shared" si="0"/>
        <v>391598</v>
      </c>
      <c r="D16" s="128">
        <f t="shared" si="1"/>
        <v>27518</v>
      </c>
      <c r="E16" s="128">
        <f t="shared" si="2"/>
        <v>180000</v>
      </c>
      <c r="F16" s="128">
        <f>SUM(F17)</f>
        <v>391598</v>
      </c>
      <c r="G16" s="128">
        <f>SUM(G17)</f>
        <v>27518</v>
      </c>
      <c r="H16" s="128">
        <f>SUM(H17)</f>
        <v>180000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>
        <f t="shared" si="4"/>
        <v>180000</v>
      </c>
      <c r="AA16" s="128">
        <f t="shared" si="3"/>
        <v>180000</v>
      </c>
    </row>
    <row r="17" spans="1:27" ht="12.75">
      <c r="A17" s="108">
        <v>3121</v>
      </c>
      <c r="B17" s="109" t="s">
        <v>35</v>
      </c>
      <c r="C17" s="112">
        <f t="shared" si="0"/>
        <v>391598</v>
      </c>
      <c r="D17" s="112">
        <f t="shared" si="1"/>
        <v>27518</v>
      </c>
      <c r="E17" s="112">
        <f t="shared" si="2"/>
        <v>180000</v>
      </c>
      <c r="F17" s="112">
        <v>391598</v>
      </c>
      <c r="G17" s="112">
        <v>27518</v>
      </c>
      <c r="H17" s="112">
        <v>180000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63">
        <f t="shared" si="4"/>
        <v>180000</v>
      </c>
      <c r="AA17" s="111">
        <f t="shared" si="3"/>
        <v>180000</v>
      </c>
    </row>
    <row r="18" spans="1:27" ht="12.75">
      <c r="A18" s="152">
        <v>313</v>
      </c>
      <c r="B18" s="110" t="s">
        <v>36</v>
      </c>
      <c r="C18" s="128">
        <f t="shared" si="0"/>
        <v>1062800</v>
      </c>
      <c r="D18" s="128">
        <f t="shared" si="1"/>
        <v>300189</v>
      </c>
      <c r="E18" s="128">
        <f t="shared" si="2"/>
        <v>1210750</v>
      </c>
      <c r="F18" s="128">
        <f>SUM(F19:F20)</f>
        <v>1046694</v>
      </c>
      <c r="G18" s="128">
        <f>SUM(G19:G20)</f>
        <v>296018</v>
      </c>
      <c r="H18" s="128">
        <f>SUM(H19:H20)</f>
        <v>1194644</v>
      </c>
      <c r="I18" s="128"/>
      <c r="J18" s="128"/>
      <c r="K18" s="128"/>
      <c r="L18" s="128"/>
      <c r="M18" s="128"/>
      <c r="N18" s="128"/>
      <c r="O18" s="128"/>
      <c r="P18" s="128"/>
      <c r="Q18" s="128">
        <f>Q19+Q20</f>
        <v>0</v>
      </c>
      <c r="R18" s="128">
        <f>R19+R20</f>
        <v>16106</v>
      </c>
      <c r="S18" s="128">
        <f>S19+S20</f>
        <v>4171</v>
      </c>
      <c r="T18" s="128">
        <f>T19+T20</f>
        <v>16106</v>
      </c>
      <c r="U18" s="128"/>
      <c r="V18" s="128"/>
      <c r="W18" s="128"/>
      <c r="X18" s="128"/>
      <c r="Y18" s="128"/>
      <c r="Z18" s="128">
        <f t="shared" si="4"/>
        <v>1210750</v>
      </c>
      <c r="AA18" s="128">
        <f t="shared" si="3"/>
        <v>1210750</v>
      </c>
    </row>
    <row r="19" spans="1:27" ht="12.75">
      <c r="A19" s="108">
        <v>3132</v>
      </c>
      <c r="B19" s="109" t="s">
        <v>71</v>
      </c>
      <c r="C19" s="112">
        <f t="shared" si="0"/>
        <v>944124</v>
      </c>
      <c r="D19" s="112">
        <f t="shared" si="1"/>
        <v>270001</v>
      </c>
      <c r="E19" s="112">
        <f t="shared" si="2"/>
        <v>1056465</v>
      </c>
      <c r="F19" s="112">
        <v>930159</v>
      </c>
      <c r="G19" s="112">
        <v>266249</v>
      </c>
      <c r="H19" s="112">
        <v>1042500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13965</v>
      </c>
      <c r="S19" s="112">
        <v>3752</v>
      </c>
      <c r="T19" s="112">
        <v>13965</v>
      </c>
      <c r="U19" s="112"/>
      <c r="V19" s="112"/>
      <c r="W19" s="112"/>
      <c r="X19" s="112"/>
      <c r="Y19" s="112"/>
      <c r="Z19" s="163">
        <f t="shared" si="4"/>
        <v>1056465</v>
      </c>
      <c r="AA19" s="111">
        <f t="shared" si="3"/>
        <v>1056465</v>
      </c>
    </row>
    <row r="20" spans="1:27" ht="15.75" customHeight="1">
      <c r="A20" s="108">
        <v>3133</v>
      </c>
      <c r="B20" s="109" t="s">
        <v>72</v>
      </c>
      <c r="C20" s="112">
        <f t="shared" si="0"/>
        <v>118676</v>
      </c>
      <c r="D20" s="112">
        <f t="shared" si="1"/>
        <v>30188</v>
      </c>
      <c r="E20" s="112">
        <f t="shared" si="2"/>
        <v>154285</v>
      </c>
      <c r="F20" s="112">
        <v>116535</v>
      </c>
      <c r="G20" s="112">
        <v>29769</v>
      </c>
      <c r="H20" s="112">
        <v>152144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>
        <v>2141</v>
      </c>
      <c r="S20" s="112">
        <v>419</v>
      </c>
      <c r="T20" s="112">
        <v>2141</v>
      </c>
      <c r="U20" s="112"/>
      <c r="V20" s="112"/>
      <c r="W20" s="112"/>
      <c r="X20" s="112"/>
      <c r="Y20" s="112"/>
      <c r="Z20" s="163">
        <f t="shared" si="4"/>
        <v>154285</v>
      </c>
      <c r="AA20" s="111">
        <f t="shared" si="3"/>
        <v>154285</v>
      </c>
    </row>
    <row r="21" spans="1:27" ht="15.75" customHeight="1">
      <c r="A21" s="129">
        <v>32</v>
      </c>
      <c r="B21" s="130" t="s">
        <v>37</v>
      </c>
      <c r="C21" s="131">
        <f aca="true" t="shared" si="5" ref="C21:H22">C22</f>
        <v>542068</v>
      </c>
      <c r="D21" s="131">
        <f t="shared" si="5"/>
        <v>112559</v>
      </c>
      <c r="E21" s="131">
        <f t="shared" si="5"/>
        <v>554439</v>
      </c>
      <c r="F21" s="131">
        <f t="shared" si="5"/>
        <v>532630</v>
      </c>
      <c r="G21" s="131">
        <f t="shared" si="5"/>
        <v>109839</v>
      </c>
      <c r="H21" s="131">
        <f t="shared" si="5"/>
        <v>545000</v>
      </c>
      <c r="I21" s="148"/>
      <c r="J21" s="148"/>
      <c r="K21" s="148"/>
      <c r="L21" s="148"/>
      <c r="M21" s="148"/>
      <c r="N21" s="148"/>
      <c r="O21" s="148"/>
      <c r="P21" s="148"/>
      <c r="Q21" s="131">
        <f aca="true" t="shared" si="6" ref="Q21:T22">Q22</f>
        <v>0</v>
      </c>
      <c r="R21" s="131">
        <f t="shared" si="6"/>
        <v>9438</v>
      </c>
      <c r="S21" s="131">
        <f t="shared" si="6"/>
        <v>2720</v>
      </c>
      <c r="T21" s="131">
        <f t="shared" si="6"/>
        <v>9439</v>
      </c>
      <c r="U21" s="148"/>
      <c r="V21" s="148"/>
      <c r="W21" s="148"/>
      <c r="X21" s="148"/>
      <c r="Y21" s="148"/>
      <c r="Z21" s="131">
        <f t="shared" si="4"/>
        <v>554439</v>
      </c>
      <c r="AA21" s="131">
        <f t="shared" si="3"/>
        <v>554439</v>
      </c>
    </row>
    <row r="22" spans="1:27" ht="15.75" customHeight="1">
      <c r="A22" s="152">
        <v>321</v>
      </c>
      <c r="B22" s="110" t="s">
        <v>38</v>
      </c>
      <c r="C22" s="153">
        <f t="shared" si="5"/>
        <v>542068</v>
      </c>
      <c r="D22" s="153">
        <f t="shared" si="5"/>
        <v>112559</v>
      </c>
      <c r="E22" s="153">
        <f t="shared" si="5"/>
        <v>554439</v>
      </c>
      <c r="F22" s="153">
        <f t="shared" si="5"/>
        <v>532630</v>
      </c>
      <c r="G22" s="153">
        <f t="shared" si="5"/>
        <v>109839</v>
      </c>
      <c r="H22" s="153">
        <f t="shared" si="5"/>
        <v>545000</v>
      </c>
      <c r="I22" s="153"/>
      <c r="J22" s="153"/>
      <c r="K22" s="153"/>
      <c r="L22" s="153"/>
      <c r="M22" s="153"/>
      <c r="N22" s="153"/>
      <c r="O22" s="153"/>
      <c r="P22" s="153"/>
      <c r="Q22" s="153">
        <f t="shared" si="6"/>
        <v>0</v>
      </c>
      <c r="R22" s="153">
        <f t="shared" si="6"/>
        <v>9438</v>
      </c>
      <c r="S22" s="153">
        <f t="shared" si="6"/>
        <v>2720</v>
      </c>
      <c r="T22" s="153">
        <f t="shared" si="6"/>
        <v>9439</v>
      </c>
      <c r="U22" s="153"/>
      <c r="V22" s="153"/>
      <c r="W22" s="153"/>
      <c r="X22" s="153"/>
      <c r="Y22" s="153"/>
      <c r="Z22" s="128">
        <f t="shared" si="4"/>
        <v>554439</v>
      </c>
      <c r="AA22" s="128">
        <f t="shared" si="3"/>
        <v>554439</v>
      </c>
    </row>
    <row r="23" spans="1:27" ht="15.75" customHeight="1">
      <c r="A23" s="114">
        <v>3212</v>
      </c>
      <c r="B23" s="134" t="s">
        <v>86</v>
      </c>
      <c r="C23" s="115">
        <f>F23+R23</f>
        <v>542068</v>
      </c>
      <c r="D23" s="115">
        <f>G23+J23+M23+P23+S23+V23</f>
        <v>112559</v>
      </c>
      <c r="E23" s="115">
        <f>H23+K23+N23+Q23+T23+W23</f>
        <v>554439</v>
      </c>
      <c r="F23" s="115">
        <v>532630</v>
      </c>
      <c r="G23" s="115">
        <v>109839</v>
      </c>
      <c r="H23" s="115">
        <v>545000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9438</v>
      </c>
      <c r="S23" s="115">
        <v>2720</v>
      </c>
      <c r="T23" s="115">
        <v>9439</v>
      </c>
      <c r="U23" s="115"/>
      <c r="V23" s="115"/>
      <c r="W23" s="115"/>
      <c r="X23" s="115"/>
      <c r="Y23" s="115"/>
      <c r="Z23" s="163">
        <f t="shared" si="4"/>
        <v>554439</v>
      </c>
      <c r="AA23" s="116">
        <f t="shared" si="3"/>
        <v>554439</v>
      </c>
    </row>
    <row r="24" spans="1:27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1"/>
    </row>
    <row r="25" spans="1:27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18"/>
    </row>
    <row r="26" spans="1:27" ht="15.75" customHeight="1">
      <c r="A26" s="92"/>
      <c r="B26" s="272" t="s">
        <v>125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</row>
    <row r="27" spans="1:27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8"/>
      <c r="AA27" s="118"/>
    </row>
    <row r="28" spans="1:27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7"/>
      <c r="AA28" s="137"/>
    </row>
    <row r="29" spans="1:27" ht="15.75" customHeight="1">
      <c r="A29" s="125">
        <v>3</v>
      </c>
      <c r="B29" s="126" t="s">
        <v>32</v>
      </c>
      <c r="C29" s="127">
        <f aca="true" t="shared" si="7" ref="C29:Y29">C30+C61+C65</f>
        <v>932253</v>
      </c>
      <c r="D29" s="127">
        <f t="shared" si="7"/>
        <v>216053.78</v>
      </c>
      <c r="E29" s="127">
        <f t="shared" si="7"/>
        <v>1128462</v>
      </c>
      <c r="F29" s="127">
        <f t="shared" si="7"/>
        <v>10000</v>
      </c>
      <c r="G29" s="127">
        <f t="shared" si="7"/>
        <v>12484</v>
      </c>
      <c r="H29" s="127">
        <f t="shared" si="7"/>
        <v>107750</v>
      </c>
      <c r="I29" s="127">
        <f t="shared" si="7"/>
        <v>675653</v>
      </c>
      <c r="J29" s="127">
        <f t="shared" si="7"/>
        <v>191883.78</v>
      </c>
      <c r="K29" s="127">
        <f t="shared" si="7"/>
        <v>723432</v>
      </c>
      <c r="L29" s="127">
        <f t="shared" si="7"/>
        <v>25000</v>
      </c>
      <c r="M29" s="127">
        <f t="shared" si="7"/>
        <v>708</v>
      </c>
      <c r="N29" s="127">
        <f t="shared" si="7"/>
        <v>40580</v>
      </c>
      <c r="O29" s="127">
        <f t="shared" si="7"/>
        <v>213100</v>
      </c>
      <c r="P29" s="127">
        <f t="shared" si="7"/>
        <v>4628</v>
      </c>
      <c r="Q29" s="127">
        <f t="shared" si="7"/>
        <v>220200</v>
      </c>
      <c r="R29" s="127">
        <f t="shared" si="7"/>
        <v>5000</v>
      </c>
      <c r="S29" s="127">
        <f t="shared" si="7"/>
        <v>0</v>
      </c>
      <c r="T29" s="127">
        <f t="shared" si="7"/>
        <v>23500</v>
      </c>
      <c r="U29" s="127">
        <f t="shared" si="7"/>
        <v>3500</v>
      </c>
      <c r="V29" s="188">
        <f t="shared" si="7"/>
        <v>5950</v>
      </c>
      <c r="W29" s="188">
        <f t="shared" si="7"/>
        <v>13000</v>
      </c>
      <c r="X29" s="127">
        <f t="shared" si="7"/>
        <v>0</v>
      </c>
      <c r="Y29" s="127">
        <f t="shared" si="7"/>
        <v>0</v>
      </c>
      <c r="Z29" s="127">
        <f>E29</f>
        <v>1128462</v>
      </c>
      <c r="AA29" s="127">
        <f>Z29</f>
        <v>1128462</v>
      </c>
    </row>
    <row r="30" spans="1:27" s="11" customFormat="1" ht="12.75">
      <c r="A30" s="129">
        <v>32</v>
      </c>
      <c r="B30" s="130" t="s">
        <v>37</v>
      </c>
      <c r="C30" s="131">
        <f>C31+C36+C43+C53+C55</f>
        <v>887253</v>
      </c>
      <c r="D30" s="131">
        <f>D31+D36+D43+D53+D55</f>
        <v>196646.73</v>
      </c>
      <c r="E30" s="131">
        <f>E31+E36+E43+E53+E55</f>
        <v>1050712</v>
      </c>
      <c r="F30" s="131">
        <f>F33+F55</f>
        <v>0</v>
      </c>
      <c r="G30" s="131">
        <f>G31+G36+G43+G53+G55</f>
        <v>5710</v>
      </c>
      <c r="H30" s="131">
        <f>H31+H36+H43+H53+H55</f>
        <v>71000</v>
      </c>
      <c r="I30" s="131">
        <f aca="true" t="shared" si="8" ref="I30:N30">I31+I36+I43+I55</f>
        <v>640653</v>
      </c>
      <c r="J30" s="131">
        <f t="shared" si="8"/>
        <v>179365.73</v>
      </c>
      <c r="K30" s="131">
        <f>K31+K36+K43+K53+K55</f>
        <v>687432</v>
      </c>
      <c r="L30" s="131">
        <f t="shared" si="8"/>
        <v>25000</v>
      </c>
      <c r="M30" s="131">
        <f t="shared" si="8"/>
        <v>593</v>
      </c>
      <c r="N30" s="131">
        <f t="shared" si="8"/>
        <v>35580</v>
      </c>
      <c r="O30" s="131">
        <f>O31+O36+O43+O53+O55</f>
        <v>213100</v>
      </c>
      <c r="P30" s="131">
        <f>P31+P36+P43+P53+P55</f>
        <v>4628</v>
      </c>
      <c r="Q30" s="131">
        <f>Q31+Q36+Q43+Q53+Q55</f>
        <v>220200</v>
      </c>
      <c r="R30" s="131">
        <f>R31+R36+R43+R55</f>
        <v>5000</v>
      </c>
      <c r="S30" s="131">
        <f>S31+S36+S43+S55</f>
        <v>0</v>
      </c>
      <c r="T30" s="131">
        <f>T31+T36+T43+T55</f>
        <v>23500</v>
      </c>
      <c r="U30" s="131">
        <f>U31+U36+U43+U53+U55</f>
        <v>3500</v>
      </c>
      <c r="V30" s="187">
        <f>V31+V36+V43+V53+V55</f>
        <v>5950</v>
      </c>
      <c r="W30" s="187">
        <f>W31+W36+W43+W53+W55</f>
        <v>13000</v>
      </c>
      <c r="X30" s="131">
        <f>X33+X55</f>
        <v>0</v>
      </c>
      <c r="Y30" s="131">
        <f>Y33+Y55</f>
        <v>0</v>
      </c>
      <c r="Z30" s="194">
        <f aca="true" t="shared" si="9" ref="Z30:Z67">E30</f>
        <v>1050712</v>
      </c>
      <c r="AA30" s="131">
        <f aca="true" t="shared" si="10" ref="AA30:AA63">Z30</f>
        <v>1050712</v>
      </c>
    </row>
    <row r="31" spans="1:27" ht="12.75">
      <c r="A31" s="152">
        <v>321</v>
      </c>
      <c r="B31" s="110" t="s">
        <v>38</v>
      </c>
      <c r="C31" s="128">
        <f aca="true" t="shared" si="11" ref="C31:C42">F31+I31+L31+O31+R31+U31</f>
        <v>62150</v>
      </c>
      <c r="D31" s="128">
        <f aca="true" t="shared" si="12" ref="D31:D42">G31+J31+M31+P31+S31+V31</f>
        <v>9545.67</v>
      </c>
      <c r="E31" s="128">
        <f aca="true" t="shared" si="13" ref="E31:E42">H31+K31+N31+Q31+T31+W31</f>
        <v>70935</v>
      </c>
      <c r="F31" s="153">
        <f>SUM(F32:F35)</f>
        <v>0</v>
      </c>
      <c r="G31" s="153">
        <f>SUM(G32:G35)</f>
        <v>0</v>
      </c>
      <c r="H31" s="153">
        <f>SUM(H32:H35)</f>
        <v>0</v>
      </c>
      <c r="I31" s="128">
        <f>I32+I33+I34+I35</f>
        <v>19000</v>
      </c>
      <c r="J31" s="128">
        <f>J32+J33+J34+J35</f>
        <v>8952.67</v>
      </c>
      <c r="K31" s="128">
        <f>K32+K33+K34+K35</f>
        <v>38435</v>
      </c>
      <c r="L31" s="128">
        <f>SUM(L32:L35)</f>
        <v>16500</v>
      </c>
      <c r="M31" s="128">
        <f>SUM(M32:M35)</f>
        <v>593</v>
      </c>
      <c r="N31" s="128">
        <f>SUM(N32:N35)</f>
        <v>7500</v>
      </c>
      <c r="O31" s="128">
        <f aca="true" t="shared" si="14" ref="O31:V31">SUM(O32:O34)</f>
        <v>26650</v>
      </c>
      <c r="P31" s="128">
        <f t="shared" si="14"/>
        <v>0</v>
      </c>
      <c r="Q31" s="128">
        <f t="shared" si="14"/>
        <v>25000</v>
      </c>
      <c r="R31" s="128">
        <f t="shared" si="14"/>
        <v>0</v>
      </c>
      <c r="S31" s="128">
        <f t="shared" si="14"/>
        <v>0</v>
      </c>
      <c r="T31" s="128">
        <f t="shared" si="14"/>
        <v>0</v>
      </c>
      <c r="U31" s="128">
        <f t="shared" si="14"/>
        <v>0</v>
      </c>
      <c r="V31" s="128">
        <f t="shared" si="14"/>
        <v>0</v>
      </c>
      <c r="W31" s="128"/>
      <c r="X31" s="128">
        <f>SUM(X32:X34)</f>
        <v>0</v>
      </c>
      <c r="Y31" s="128">
        <f>SUM(Y32:Y34)</f>
        <v>0</v>
      </c>
      <c r="Z31" s="128">
        <f t="shared" si="9"/>
        <v>70935</v>
      </c>
      <c r="AA31" s="128">
        <f t="shared" si="10"/>
        <v>70935</v>
      </c>
    </row>
    <row r="32" spans="1:27" ht="12.75">
      <c r="A32" s="108">
        <v>3211</v>
      </c>
      <c r="B32" s="109" t="s">
        <v>65</v>
      </c>
      <c r="C32" s="112">
        <f t="shared" si="11"/>
        <v>43650</v>
      </c>
      <c r="D32" s="112">
        <f t="shared" si="12"/>
        <v>8637.67</v>
      </c>
      <c r="E32" s="112">
        <f>H32+K32+N32+Q32+T32+W32</f>
        <v>62435</v>
      </c>
      <c r="F32" s="112"/>
      <c r="G32" s="112"/>
      <c r="H32" s="112"/>
      <c r="I32" s="112">
        <v>14000</v>
      </c>
      <c r="J32" s="112">
        <v>8044.67</v>
      </c>
      <c r="K32" s="112">
        <v>32435</v>
      </c>
      <c r="L32" s="112">
        <v>13000</v>
      </c>
      <c r="M32" s="112">
        <v>593</v>
      </c>
      <c r="N32" s="112">
        <v>5000</v>
      </c>
      <c r="O32" s="112">
        <v>16650</v>
      </c>
      <c r="P32" s="112"/>
      <c r="Q32" s="112">
        <v>25000</v>
      </c>
      <c r="R32" s="112"/>
      <c r="S32" s="112"/>
      <c r="T32" s="112"/>
      <c r="U32" s="112"/>
      <c r="V32" s="112"/>
      <c r="W32" s="112"/>
      <c r="X32" s="112"/>
      <c r="Y32" s="112"/>
      <c r="Z32" s="163">
        <f t="shared" si="9"/>
        <v>62435</v>
      </c>
      <c r="AA32" s="111">
        <f t="shared" si="10"/>
        <v>62435</v>
      </c>
    </row>
    <row r="33" spans="1:27" ht="12.75">
      <c r="A33" s="108">
        <v>3212</v>
      </c>
      <c r="B33" s="109" t="s">
        <v>66</v>
      </c>
      <c r="C33" s="112">
        <f t="shared" si="11"/>
        <v>0</v>
      </c>
      <c r="D33" s="112">
        <f t="shared" si="12"/>
        <v>0</v>
      </c>
      <c r="E33" s="112">
        <f t="shared" si="13"/>
        <v>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63">
        <f t="shared" si="9"/>
        <v>0</v>
      </c>
      <c r="AA33" s="111">
        <f t="shared" si="10"/>
        <v>0</v>
      </c>
    </row>
    <row r="34" spans="1:27" ht="12.75">
      <c r="A34" s="108">
        <v>3213</v>
      </c>
      <c r="B34" s="109" t="s">
        <v>67</v>
      </c>
      <c r="C34" s="112">
        <f t="shared" si="11"/>
        <v>14500</v>
      </c>
      <c r="D34" s="112">
        <f t="shared" si="12"/>
        <v>600</v>
      </c>
      <c r="E34" s="112">
        <f t="shared" si="13"/>
        <v>4000</v>
      </c>
      <c r="F34" s="112"/>
      <c r="G34" s="112"/>
      <c r="H34" s="112"/>
      <c r="I34" s="112">
        <v>3000</v>
      </c>
      <c r="J34" s="112">
        <v>600</v>
      </c>
      <c r="K34" s="112">
        <v>3000</v>
      </c>
      <c r="L34" s="112">
        <v>1500</v>
      </c>
      <c r="M34" s="112"/>
      <c r="N34" s="112">
        <v>1000</v>
      </c>
      <c r="O34" s="112">
        <v>10000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63">
        <f t="shared" si="9"/>
        <v>4000</v>
      </c>
      <c r="AA34" s="111">
        <f t="shared" si="10"/>
        <v>4000</v>
      </c>
    </row>
    <row r="35" spans="1:27" ht="12.75">
      <c r="A35" s="108">
        <v>3214</v>
      </c>
      <c r="B35" s="109" t="s">
        <v>77</v>
      </c>
      <c r="C35" s="112">
        <f t="shared" si="11"/>
        <v>4000</v>
      </c>
      <c r="D35" s="112">
        <f t="shared" si="12"/>
        <v>308</v>
      </c>
      <c r="E35" s="112">
        <f t="shared" si="13"/>
        <v>4500</v>
      </c>
      <c r="F35" s="112"/>
      <c r="G35" s="112"/>
      <c r="H35" s="112"/>
      <c r="I35" s="112">
        <v>2000</v>
      </c>
      <c r="J35" s="112">
        <v>308</v>
      </c>
      <c r="K35" s="112">
        <v>3000</v>
      </c>
      <c r="L35" s="112">
        <v>2000</v>
      </c>
      <c r="M35" s="112"/>
      <c r="N35" s="112">
        <v>1500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63">
        <f t="shared" si="9"/>
        <v>4500</v>
      </c>
      <c r="AA35" s="111">
        <f t="shared" si="10"/>
        <v>4500</v>
      </c>
    </row>
    <row r="36" spans="1:27" ht="12.75">
      <c r="A36" s="152">
        <v>322</v>
      </c>
      <c r="B36" s="110" t="s">
        <v>39</v>
      </c>
      <c r="C36" s="128">
        <f t="shared" si="11"/>
        <v>426403</v>
      </c>
      <c r="D36" s="128">
        <f t="shared" si="12"/>
        <v>133263.75</v>
      </c>
      <c r="E36" s="128">
        <f t="shared" si="13"/>
        <v>439080</v>
      </c>
      <c r="F36" s="128">
        <f>SUM(F37:F42)</f>
        <v>0</v>
      </c>
      <c r="G36" s="128">
        <f>SUM(G37:G42)</f>
        <v>0</v>
      </c>
      <c r="H36" s="128">
        <f>SUM(H37:H42)</f>
        <v>8000</v>
      </c>
      <c r="I36" s="128">
        <f>SUM(I37:I41)</f>
        <v>409153</v>
      </c>
      <c r="J36" s="128">
        <f>SUM(J37:J41)</f>
        <v>133263.75</v>
      </c>
      <c r="K36" s="128">
        <f>K37+K38+K39+K40+K41+K42</f>
        <v>405000</v>
      </c>
      <c r="L36" s="128">
        <f>SUM(L37:L42)</f>
        <v>8500</v>
      </c>
      <c r="M36" s="128">
        <f>SUM(M37:M42)</f>
        <v>0</v>
      </c>
      <c r="N36" s="128">
        <f>SUM(N37:N42)</f>
        <v>13080</v>
      </c>
      <c r="O36" s="128">
        <f>SUM(O37:O42)</f>
        <v>250</v>
      </c>
      <c r="P36" s="128"/>
      <c r="Q36" s="128"/>
      <c r="R36" s="128">
        <f>SUM(R37:R42)</f>
        <v>5000</v>
      </c>
      <c r="S36" s="128">
        <f>SUM(S37:S42)</f>
        <v>0</v>
      </c>
      <c r="T36" s="128">
        <f>SUM(T37:T42)</f>
        <v>12000</v>
      </c>
      <c r="U36" s="128">
        <f>SUM(U37:U41)</f>
        <v>3500</v>
      </c>
      <c r="V36" s="128">
        <f>SUM(V37:V41)</f>
        <v>0</v>
      </c>
      <c r="W36" s="128">
        <f>SUM(W37:W41)</f>
        <v>1000</v>
      </c>
      <c r="X36" s="128">
        <f>SUM(X37:X41)</f>
        <v>0</v>
      </c>
      <c r="Y36" s="128">
        <f>SUM(Y37:Y41)</f>
        <v>0</v>
      </c>
      <c r="Z36" s="128">
        <f t="shared" si="9"/>
        <v>439080</v>
      </c>
      <c r="AA36" s="128">
        <f t="shared" si="10"/>
        <v>439080</v>
      </c>
    </row>
    <row r="37" spans="1:27" ht="12.75">
      <c r="A37" s="108">
        <v>3221</v>
      </c>
      <c r="B37" s="109" t="s">
        <v>51</v>
      </c>
      <c r="C37" s="112">
        <f t="shared" si="11"/>
        <v>71882</v>
      </c>
      <c r="D37" s="112">
        <f t="shared" si="12"/>
        <v>6502.03</v>
      </c>
      <c r="E37" s="112">
        <f t="shared" si="13"/>
        <v>86000</v>
      </c>
      <c r="F37" s="112"/>
      <c r="G37" s="112"/>
      <c r="H37" s="112"/>
      <c r="I37" s="112">
        <v>65132</v>
      </c>
      <c r="J37" s="112">
        <v>6502.03</v>
      </c>
      <c r="K37" s="112">
        <v>76000</v>
      </c>
      <c r="L37" s="112">
        <v>3000</v>
      </c>
      <c r="M37" s="112"/>
      <c r="N37" s="112"/>
      <c r="O37" s="164">
        <v>250</v>
      </c>
      <c r="P37" s="164"/>
      <c r="Q37" s="164"/>
      <c r="R37" s="112">
        <v>2000</v>
      </c>
      <c r="S37" s="112"/>
      <c r="T37" s="112">
        <v>10000</v>
      </c>
      <c r="U37" s="112">
        <v>1500</v>
      </c>
      <c r="V37" s="112"/>
      <c r="W37" s="112"/>
      <c r="X37" s="112"/>
      <c r="Y37" s="112"/>
      <c r="Z37" s="163">
        <f t="shared" si="9"/>
        <v>86000</v>
      </c>
      <c r="AA37" s="111">
        <f t="shared" si="10"/>
        <v>86000</v>
      </c>
    </row>
    <row r="38" spans="1:27" ht="12.75">
      <c r="A38" s="108">
        <v>3222</v>
      </c>
      <c r="B38" s="109" t="s">
        <v>68</v>
      </c>
      <c r="C38" s="112">
        <f t="shared" si="11"/>
        <v>0</v>
      </c>
      <c r="D38" s="112">
        <f t="shared" si="12"/>
        <v>0</v>
      </c>
      <c r="E38" s="112">
        <f t="shared" si="13"/>
        <v>8000</v>
      </c>
      <c r="F38" s="112"/>
      <c r="G38" s="112"/>
      <c r="H38" s="112">
        <v>8000</v>
      </c>
      <c r="I38" s="112"/>
      <c r="J38" s="112"/>
      <c r="K38" s="112"/>
      <c r="L38" s="112"/>
      <c r="M38" s="112"/>
      <c r="N38" s="112"/>
      <c r="O38" s="164">
        <v>0</v>
      </c>
      <c r="P38" s="164"/>
      <c r="Q38" s="164"/>
      <c r="R38" s="113"/>
      <c r="S38" s="113"/>
      <c r="T38" s="113"/>
      <c r="U38" s="112"/>
      <c r="V38" s="112"/>
      <c r="W38" s="112"/>
      <c r="X38" s="112"/>
      <c r="Y38" s="112"/>
      <c r="Z38" s="163">
        <f t="shared" si="9"/>
        <v>8000</v>
      </c>
      <c r="AA38" s="111">
        <f t="shared" si="10"/>
        <v>8000</v>
      </c>
    </row>
    <row r="39" spans="1:27" ht="12.75">
      <c r="A39" s="108">
        <v>3223</v>
      </c>
      <c r="B39" s="109" t="s">
        <v>52</v>
      </c>
      <c r="C39" s="112">
        <f t="shared" si="11"/>
        <v>308571</v>
      </c>
      <c r="D39" s="112">
        <f t="shared" si="12"/>
        <v>120773.96</v>
      </c>
      <c r="E39" s="112">
        <f t="shared" si="13"/>
        <v>293580</v>
      </c>
      <c r="F39" s="112"/>
      <c r="G39" s="112"/>
      <c r="H39" s="112"/>
      <c r="I39" s="112">
        <v>308571</v>
      </c>
      <c r="J39" s="112">
        <v>120773.96</v>
      </c>
      <c r="K39" s="112">
        <v>285000</v>
      </c>
      <c r="L39" s="112"/>
      <c r="M39" s="112"/>
      <c r="N39" s="112">
        <v>8580</v>
      </c>
      <c r="O39" s="164">
        <v>0</v>
      </c>
      <c r="P39" s="164"/>
      <c r="Q39" s="164"/>
      <c r="R39" s="112"/>
      <c r="S39" s="112"/>
      <c r="T39" s="112"/>
      <c r="U39" s="112"/>
      <c r="V39" s="112"/>
      <c r="W39" s="112"/>
      <c r="X39" s="112"/>
      <c r="Y39" s="112"/>
      <c r="Z39" s="163">
        <f t="shared" si="9"/>
        <v>293580</v>
      </c>
      <c r="AA39" s="111">
        <f t="shared" si="10"/>
        <v>293580</v>
      </c>
    </row>
    <row r="40" spans="1:27" ht="16.5" customHeight="1">
      <c r="A40" s="108">
        <v>3224</v>
      </c>
      <c r="B40" s="109" t="s">
        <v>53</v>
      </c>
      <c r="C40" s="112">
        <f t="shared" si="11"/>
        <v>30450</v>
      </c>
      <c r="D40" s="112">
        <f t="shared" si="12"/>
        <v>5550.26</v>
      </c>
      <c r="E40" s="112">
        <f t="shared" si="13"/>
        <v>36000</v>
      </c>
      <c r="F40" s="112"/>
      <c r="G40" s="112"/>
      <c r="H40" s="112"/>
      <c r="I40" s="112">
        <v>30450</v>
      </c>
      <c r="J40" s="112">
        <v>5550.26</v>
      </c>
      <c r="K40" s="112">
        <v>36000</v>
      </c>
      <c r="L40" s="112"/>
      <c r="M40" s="112"/>
      <c r="N40" s="112"/>
      <c r="O40" s="164">
        <v>0</v>
      </c>
      <c r="P40" s="164"/>
      <c r="Q40" s="164"/>
      <c r="R40" s="112"/>
      <c r="S40" s="112"/>
      <c r="T40" s="112"/>
      <c r="U40" s="112"/>
      <c r="V40" s="112"/>
      <c r="W40" s="112"/>
      <c r="X40" s="112"/>
      <c r="Y40" s="112"/>
      <c r="Z40" s="163">
        <f t="shared" si="9"/>
        <v>36000</v>
      </c>
      <c r="AA40" s="111">
        <f t="shared" si="10"/>
        <v>36000</v>
      </c>
    </row>
    <row r="41" spans="1:27" ht="16.5" customHeight="1">
      <c r="A41" s="108">
        <v>3225</v>
      </c>
      <c r="B41" s="109" t="s">
        <v>54</v>
      </c>
      <c r="C41" s="112">
        <f t="shared" si="11"/>
        <v>13500</v>
      </c>
      <c r="D41" s="112">
        <f t="shared" si="12"/>
        <v>437.5</v>
      </c>
      <c r="E41" s="112">
        <f t="shared" si="13"/>
        <v>13500</v>
      </c>
      <c r="F41" s="112"/>
      <c r="G41" s="112"/>
      <c r="H41" s="112"/>
      <c r="I41" s="112">
        <v>5000</v>
      </c>
      <c r="J41" s="112">
        <v>437.5</v>
      </c>
      <c r="K41" s="112">
        <v>7000</v>
      </c>
      <c r="L41" s="112">
        <v>3500</v>
      </c>
      <c r="M41" s="112"/>
      <c r="N41" s="112">
        <v>3500</v>
      </c>
      <c r="O41" s="164">
        <v>0</v>
      </c>
      <c r="P41" s="164"/>
      <c r="Q41" s="164"/>
      <c r="R41" s="112">
        <v>3000</v>
      </c>
      <c r="S41" s="112"/>
      <c r="T41" s="112">
        <v>2000</v>
      </c>
      <c r="U41" s="112">
        <v>2000</v>
      </c>
      <c r="V41" s="112"/>
      <c r="W41" s="112">
        <v>1000</v>
      </c>
      <c r="X41" s="112"/>
      <c r="Y41" s="112"/>
      <c r="Z41" s="163">
        <f t="shared" si="9"/>
        <v>13500</v>
      </c>
      <c r="AA41" s="111">
        <f t="shared" si="10"/>
        <v>13500</v>
      </c>
    </row>
    <row r="42" spans="1:27" ht="16.5" customHeight="1">
      <c r="A42" s="108">
        <v>3227</v>
      </c>
      <c r="B42" s="109" t="s">
        <v>76</v>
      </c>
      <c r="C42" s="112">
        <f t="shared" si="11"/>
        <v>2000</v>
      </c>
      <c r="D42" s="112">
        <f t="shared" si="12"/>
        <v>0</v>
      </c>
      <c r="E42" s="112">
        <f t="shared" si="13"/>
        <v>2000</v>
      </c>
      <c r="F42" s="112"/>
      <c r="G42" s="112"/>
      <c r="H42" s="112"/>
      <c r="I42" s="112"/>
      <c r="J42" s="112"/>
      <c r="K42" s="112">
        <v>1000</v>
      </c>
      <c r="L42" s="112">
        <v>2000</v>
      </c>
      <c r="M42" s="112"/>
      <c r="N42" s="112">
        <v>1000</v>
      </c>
      <c r="O42" s="164"/>
      <c r="P42" s="164"/>
      <c r="Q42" s="164"/>
      <c r="R42" s="112"/>
      <c r="S42" s="112"/>
      <c r="T42" s="112"/>
      <c r="U42" s="112"/>
      <c r="V42" s="112"/>
      <c r="W42" s="112"/>
      <c r="X42" s="112"/>
      <c r="Y42" s="112"/>
      <c r="Z42" s="163">
        <f t="shared" si="9"/>
        <v>2000</v>
      </c>
      <c r="AA42" s="111">
        <f t="shared" si="10"/>
        <v>2000</v>
      </c>
    </row>
    <row r="43" spans="1:27" ht="12.75">
      <c r="A43" s="152">
        <v>323</v>
      </c>
      <c r="B43" s="110" t="s">
        <v>40</v>
      </c>
      <c r="C43" s="128">
        <f aca="true" t="shared" si="15" ref="C43:J43">SUM(C44:C52)</f>
        <v>335900</v>
      </c>
      <c r="D43" s="128">
        <f t="shared" si="15"/>
        <v>35949.31</v>
      </c>
      <c r="E43" s="128">
        <f t="shared" si="15"/>
        <v>354497</v>
      </c>
      <c r="F43" s="128">
        <f t="shared" si="15"/>
        <v>0</v>
      </c>
      <c r="G43" s="128">
        <f t="shared" si="15"/>
        <v>0</v>
      </c>
      <c r="H43" s="128">
        <f t="shared" si="15"/>
        <v>0</v>
      </c>
      <c r="I43" s="128">
        <f t="shared" si="15"/>
        <v>210500</v>
      </c>
      <c r="J43" s="128">
        <f t="shared" si="15"/>
        <v>35949.31</v>
      </c>
      <c r="K43" s="128">
        <f>K44+K45+K46+K47+K48+K49+K50+K51+K52</f>
        <v>234497</v>
      </c>
      <c r="L43" s="128"/>
      <c r="M43" s="128"/>
      <c r="N43" s="128"/>
      <c r="O43" s="128">
        <f>SUM(O44:O52)</f>
        <v>125400</v>
      </c>
      <c r="P43" s="128">
        <f>SUM(P44:P52)</f>
        <v>0</v>
      </c>
      <c r="Q43" s="128">
        <f>SUM(Q44:Q52)</f>
        <v>120000</v>
      </c>
      <c r="R43" s="128">
        <f>SUM(R44)</f>
        <v>0</v>
      </c>
      <c r="S43" s="128"/>
      <c r="T43" s="128"/>
      <c r="U43" s="128">
        <v>0</v>
      </c>
      <c r="V43" s="128">
        <v>0</v>
      </c>
      <c r="W43" s="128"/>
      <c r="X43" s="128">
        <f>SUM(X44:X60)</f>
        <v>0</v>
      </c>
      <c r="Y43" s="128">
        <f>SUM(Y44:Y60)</f>
        <v>0</v>
      </c>
      <c r="Z43" s="128">
        <f t="shared" si="9"/>
        <v>354497</v>
      </c>
      <c r="AA43" s="128">
        <f t="shared" si="10"/>
        <v>354497</v>
      </c>
    </row>
    <row r="44" spans="1:27" ht="12.75">
      <c r="A44" s="108">
        <v>3231</v>
      </c>
      <c r="B44" s="109" t="s">
        <v>55</v>
      </c>
      <c r="C44" s="112">
        <f>F44+I44+L44+O44+R44+U44</f>
        <v>32000</v>
      </c>
      <c r="D44" s="112">
        <f>G44+J44+M44+P44+S44+V44</f>
        <v>6388.3</v>
      </c>
      <c r="E44" s="112">
        <f>H44+K44+N44+Q44+T44+W44</f>
        <v>28000</v>
      </c>
      <c r="F44" s="112"/>
      <c r="G44" s="112"/>
      <c r="H44" s="112"/>
      <c r="I44" s="112">
        <v>27000</v>
      </c>
      <c r="J44" s="112">
        <v>6388.3</v>
      </c>
      <c r="K44" s="112">
        <v>28000</v>
      </c>
      <c r="L44" s="112"/>
      <c r="M44" s="112"/>
      <c r="N44" s="112"/>
      <c r="O44" s="164">
        <v>5000</v>
      </c>
      <c r="P44" s="164"/>
      <c r="Q44" s="164"/>
      <c r="R44" s="112"/>
      <c r="S44" s="112"/>
      <c r="T44" s="112"/>
      <c r="U44" s="112"/>
      <c r="V44" s="112"/>
      <c r="W44" s="112"/>
      <c r="X44" s="112"/>
      <c r="Y44" s="112"/>
      <c r="Z44" s="163">
        <f t="shared" si="9"/>
        <v>28000</v>
      </c>
      <c r="AA44" s="111">
        <f t="shared" si="10"/>
        <v>28000</v>
      </c>
    </row>
    <row r="45" spans="1:27" ht="12.75">
      <c r="A45" s="108">
        <v>3232</v>
      </c>
      <c r="B45" s="109" t="s">
        <v>56</v>
      </c>
      <c r="C45" s="112">
        <f>F45+I45+L45+O45+R45+U45</f>
        <v>85000</v>
      </c>
      <c r="D45" s="112">
        <f aca="true" t="shared" si="16" ref="D45:D52">G45+J45+M45+P45+S45+V45</f>
        <v>4768.45</v>
      </c>
      <c r="E45" s="112">
        <f aca="true" t="shared" si="17" ref="E45:E52">H45+K45+N45+Q45+T45+W45</f>
        <v>81997</v>
      </c>
      <c r="F45" s="112"/>
      <c r="G45" s="112"/>
      <c r="H45" s="112"/>
      <c r="I45" s="112">
        <v>85000</v>
      </c>
      <c r="J45" s="112">
        <v>4768.45</v>
      </c>
      <c r="K45" s="112">
        <v>81997</v>
      </c>
      <c r="L45" s="112"/>
      <c r="M45" s="112"/>
      <c r="N45" s="112"/>
      <c r="O45" s="164">
        <v>0</v>
      </c>
      <c r="P45" s="164"/>
      <c r="Q45" s="164"/>
      <c r="R45" s="112"/>
      <c r="S45" s="112"/>
      <c r="T45" s="112"/>
      <c r="U45" s="112"/>
      <c r="V45" s="112"/>
      <c r="W45" s="112"/>
      <c r="X45" s="112"/>
      <c r="Y45" s="112"/>
      <c r="Z45" s="163">
        <f t="shared" si="9"/>
        <v>81997</v>
      </c>
      <c r="AA45" s="111">
        <f t="shared" si="10"/>
        <v>81997</v>
      </c>
    </row>
    <row r="46" spans="1:27" ht="12.75">
      <c r="A46" s="108">
        <v>3233</v>
      </c>
      <c r="B46" s="109" t="s">
        <v>57</v>
      </c>
      <c r="C46" s="112">
        <f>F46+I46+L46+O46+R46+U46</f>
        <v>0</v>
      </c>
      <c r="D46" s="112">
        <f t="shared" si="16"/>
        <v>0</v>
      </c>
      <c r="E46" s="112">
        <f t="shared" si="17"/>
        <v>0</v>
      </c>
      <c r="F46" s="112"/>
      <c r="G46" s="112"/>
      <c r="H46" s="112"/>
      <c r="I46" s="112">
        <v>0</v>
      </c>
      <c r="J46" s="112"/>
      <c r="K46" s="112"/>
      <c r="L46" s="112"/>
      <c r="M46" s="112"/>
      <c r="N46" s="112"/>
      <c r="O46" s="164">
        <v>0</v>
      </c>
      <c r="P46" s="164"/>
      <c r="Q46" s="164"/>
      <c r="R46" s="112"/>
      <c r="S46" s="112"/>
      <c r="T46" s="112"/>
      <c r="U46" s="112"/>
      <c r="V46" s="112"/>
      <c r="W46" s="112"/>
      <c r="X46" s="112"/>
      <c r="Y46" s="112"/>
      <c r="Z46" s="163">
        <f t="shared" si="9"/>
        <v>0</v>
      </c>
      <c r="AA46" s="111">
        <f t="shared" si="10"/>
        <v>0</v>
      </c>
    </row>
    <row r="47" spans="1:27" ht="12.75">
      <c r="A47" s="108">
        <v>3234</v>
      </c>
      <c r="B47" s="109" t="s">
        <v>58</v>
      </c>
      <c r="C47" s="112">
        <f>F47+I47+L47+O47+R47+U47</f>
        <v>46000</v>
      </c>
      <c r="D47" s="112">
        <f t="shared" si="16"/>
        <v>11873.74</v>
      </c>
      <c r="E47" s="112">
        <f t="shared" si="17"/>
        <v>50000</v>
      </c>
      <c r="F47" s="112"/>
      <c r="G47" s="112"/>
      <c r="H47" s="112"/>
      <c r="I47" s="112">
        <v>46000</v>
      </c>
      <c r="J47" s="112">
        <v>11873.74</v>
      </c>
      <c r="K47" s="112">
        <v>50000</v>
      </c>
      <c r="L47" s="112"/>
      <c r="M47" s="112"/>
      <c r="N47" s="112"/>
      <c r="O47" s="164">
        <v>0</v>
      </c>
      <c r="P47" s="164"/>
      <c r="Q47" s="164"/>
      <c r="R47" s="112"/>
      <c r="S47" s="112"/>
      <c r="T47" s="112"/>
      <c r="U47" s="112"/>
      <c r="V47" s="112"/>
      <c r="W47" s="112"/>
      <c r="X47" s="112"/>
      <c r="Y47" s="112"/>
      <c r="Z47" s="163">
        <f t="shared" si="9"/>
        <v>50000</v>
      </c>
      <c r="AA47" s="111">
        <f t="shared" si="10"/>
        <v>50000</v>
      </c>
    </row>
    <row r="48" spans="1:27" ht="12.75">
      <c r="A48" s="108">
        <v>3235</v>
      </c>
      <c r="B48" s="109" t="s">
        <v>156</v>
      </c>
      <c r="C48" s="112">
        <v>0</v>
      </c>
      <c r="D48" s="112">
        <f>G48+J48+M48+P48+S48+V48</f>
        <v>4827.82</v>
      </c>
      <c r="E48" s="112">
        <f>H48+K48+N48+Q48+T48+W48</f>
        <v>25000</v>
      </c>
      <c r="F48" s="112"/>
      <c r="G48" s="112"/>
      <c r="H48" s="112"/>
      <c r="I48" s="112">
        <v>0</v>
      </c>
      <c r="J48" s="112">
        <v>4827.82</v>
      </c>
      <c r="K48" s="112">
        <v>25000</v>
      </c>
      <c r="L48" s="112"/>
      <c r="M48" s="112"/>
      <c r="N48" s="112"/>
      <c r="O48" s="164"/>
      <c r="P48" s="164"/>
      <c r="Q48" s="164"/>
      <c r="R48" s="112"/>
      <c r="S48" s="112"/>
      <c r="T48" s="112"/>
      <c r="U48" s="112"/>
      <c r="V48" s="112"/>
      <c r="W48" s="112"/>
      <c r="X48" s="112"/>
      <c r="Y48" s="112"/>
      <c r="Z48" s="163">
        <f t="shared" si="9"/>
        <v>25000</v>
      </c>
      <c r="AA48" s="111"/>
    </row>
    <row r="49" spans="1:27" ht="12.75">
      <c r="A49" s="108">
        <v>3236</v>
      </c>
      <c r="B49" s="109" t="s">
        <v>59</v>
      </c>
      <c r="C49" s="112">
        <f>F49+I49+L49+O49+R49+U49</f>
        <v>22000</v>
      </c>
      <c r="D49" s="112">
        <f t="shared" si="16"/>
        <v>0</v>
      </c>
      <c r="E49" s="112">
        <f t="shared" si="17"/>
        <v>15000</v>
      </c>
      <c r="F49" s="112"/>
      <c r="G49" s="112"/>
      <c r="H49" s="112"/>
      <c r="I49" s="112">
        <v>22000</v>
      </c>
      <c r="J49" s="112"/>
      <c r="K49" s="112">
        <v>15000</v>
      </c>
      <c r="L49" s="112"/>
      <c r="M49" s="112"/>
      <c r="N49" s="112"/>
      <c r="O49" s="164">
        <v>0</v>
      </c>
      <c r="P49" s="164"/>
      <c r="Q49" s="164"/>
      <c r="R49" s="112"/>
      <c r="S49" s="112"/>
      <c r="T49" s="112"/>
      <c r="U49" s="112"/>
      <c r="V49" s="112"/>
      <c r="W49" s="112"/>
      <c r="X49" s="112"/>
      <c r="Y49" s="112"/>
      <c r="Z49" s="163">
        <f t="shared" si="9"/>
        <v>15000</v>
      </c>
      <c r="AA49" s="111">
        <f t="shared" si="10"/>
        <v>15000</v>
      </c>
    </row>
    <row r="50" spans="1:27" ht="12.75">
      <c r="A50" s="108">
        <v>3237</v>
      </c>
      <c r="B50" s="109" t="s">
        <v>60</v>
      </c>
      <c r="C50" s="112">
        <f>F50+I50+L50+O50+R50+U50</f>
        <v>127900</v>
      </c>
      <c r="D50" s="112">
        <f t="shared" si="16"/>
        <v>3750</v>
      </c>
      <c r="E50" s="112">
        <f t="shared" si="17"/>
        <v>129500</v>
      </c>
      <c r="F50" s="112"/>
      <c r="G50" s="112"/>
      <c r="H50" s="112"/>
      <c r="I50" s="112">
        <v>7500</v>
      </c>
      <c r="J50" s="112">
        <v>3750</v>
      </c>
      <c r="K50" s="112">
        <v>9500</v>
      </c>
      <c r="L50" s="112"/>
      <c r="M50" s="112"/>
      <c r="N50" s="112"/>
      <c r="O50" s="164">
        <v>120400</v>
      </c>
      <c r="P50" s="164"/>
      <c r="Q50" s="164">
        <v>120000</v>
      </c>
      <c r="R50" s="112"/>
      <c r="S50" s="112"/>
      <c r="T50" s="112"/>
      <c r="U50" s="112"/>
      <c r="V50" s="112"/>
      <c r="W50" s="112"/>
      <c r="X50" s="112"/>
      <c r="Y50" s="112"/>
      <c r="Z50" s="163">
        <f t="shared" si="9"/>
        <v>129500</v>
      </c>
      <c r="AA50" s="111">
        <f t="shared" si="10"/>
        <v>129500</v>
      </c>
    </row>
    <row r="51" spans="1:27" ht="12.75">
      <c r="A51" s="108">
        <v>3238</v>
      </c>
      <c r="B51" s="109" t="s">
        <v>61</v>
      </c>
      <c r="C51" s="112">
        <f>F51+I51+L51+O51+R51+U51</f>
        <v>18000</v>
      </c>
      <c r="D51" s="112">
        <f t="shared" si="16"/>
        <v>4206</v>
      </c>
      <c r="E51" s="112">
        <f t="shared" si="17"/>
        <v>20000</v>
      </c>
      <c r="F51" s="112"/>
      <c r="G51" s="112"/>
      <c r="H51" s="112"/>
      <c r="I51" s="112">
        <v>18000</v>
      </c>
      <c r="J51" s="112">
        <v>4206</v>
      </c>
      <c r="K51" s="112">
        <v>20000</v>
      </c>
      <c r="L51" s="112"/>
      <c r="M51" s="112"/>
      <c r="N51" s="112"/>
      <c r="O51" s="164">
        <v>0</v>
      </c>
      <c r="P51" s="164"/>
      <c r="Q51" s="164"/>
      <c r="R51" s="112"/>
      <c r="S51" s="112"/>
      <c r="T51" s="112"/>
      <c r="U51" s="112"/>
      <c r="V51" s="112"/>
      <c r="W51" s="112"/>
      <c r="X51" s="112"/>
      <c r="Y51" s="112"/>
      <c r="Z51" s="163">
        <f t="shared" si="9"/>
        <v>20000</v>
      </c>
      <c r="AA51" s="111">
        <f t="shared" si="10"/>
        <v>20000</v>
      </c>
    </row>
    <row r="52" spans="1:27" ht="12.75">
      <c r="A52" s="108">
        <v>3239</v>
      </c>
      <c r="B52" s="109" t="s">
        <v>69</v>
      </c>
      <c r="C52" s="112">
        <f>F52+I52+L52+O52+R52+U52</f>
        <v>5000</v>
      </c>
      <c r="D52" s="112">
        <f t="shared" si="16"/>
        <v>135</v>
      </c>
      <c r="E52" s="112">
        <f t="shared" si="17"/>
        <v>5000</v>
      </c>
      <c r="F52" s="112"/>
      <c r="G52" s="112"/>
      <c r="H52" s="112"/>
      <c r="I52" s="112">
        <v>5000</v>
      </c>
      <c r="J52" s="112">
        <v>135</v>
      </c>
      <c r="K52" s="112">
        <v>5000</v>
      </c>
      <c r="L52" s="112"/>
      <c r="M52" s="112"/>
      <c r="N52" s="112"/>
      <c r="O52" s="164">
        <v>0</v>
      </c>
      <c r="P52" s="164"/>
      <c r="Q52" s="164"/>
      <c r="R52" s="112"/>
      <c r="S52" s="112"/>
      <c r="T52" s="112"/>
      <c r="U52" s="112"/>
      <c r="V52" s="112"/>
      <c r="W52" s="112"/>
      <c r="X52" s="112"/>
      <c r="Y52" s="112"/>
      <c r="Z52" s="163">
        <f t="shared" si="9"/>
        <v>5000</v>
      </c>
      <c r="AA52" s="111">
        <f t="shared" si="10"/>
        <v>5000</v>
      </c>
    </row>
    <row r="53" spans="1:27" ht="12.75" customHeight="1">
      <c r="A53" s="152">
        <v>324</v>
      </c>
      <c r="B53" s="110" t="s">
        <v>104</v>
      </c>
      <c r="C53" s="128">
        <f aca="true" t="shared" si="18" ref="C53:H53">C54</f>
        <v>18000</v>
      </c>
      <c r="D53" s="128">
        <f t="shared" si="18"/>
        <v>5028</v>
      </c>
      <c r="E53" s="128">
        <f t="shared" si="18"/>
        <v>35400</v>
      </c>
      <c r="F53" s="128">
        <f t="shared" si="18"/>
        <v>0</v>
      </c>
      <c r="G53" s="128">
        <f t="shared" si="18"/>
        <v>0</v>
      </c>
      <c r="H53" s="128">
        <f t="shared" si="18"/>
        <v>0</v>
      </c>
      <c r="I53" s="128"/>
      <c r="J53" s="128">
        <f>J54</f>
        <v>400</v>
      </c>
      <c r="K53" s="128">
        <f>K54</f>
        <v>3000</v>
      </c>
      <c r="L53" s="128"/>
      <c r="M53" s="128"/>
      <c r="N53" s="128"/>
      <c r="O53" s="128">
        <f>O54</f>
        <v>18000</v>
      </c>
      <c r="P53" s="128">
        <f>P54</f>
        <v>4628</v>
      </c>
      <c r="Q53" s="128">
        <f>Q54</f>
        <v>32400</v>
      </c>
      <c r="R53" s="128"/>
      <c r="S53" s="153"/>
      <c r="T53" s="153"/>
      <c r="U53" s="153"/>
      <c r="V53" s="153"/>
      <c r="W53" s="153"/>
      <c r="X53" s="153"/>
      <c r="Y53" s="153"/>
      <c r="Z53" s="128">
        <f t="shared" si="9"/>
        <v>35400</v>
      </c>
      <c r="AA53" s="128">
        <f t="shared" si="10"/>
        <v>35400</v>
      </c>
    </row>
    <row r="54" spans="1:27" ht="12.75" customHeight="1">
      <c r="A54" s="108">
        <v>3241</v>
      </c>
      <c r="B54" s="161" t="s">
        <v>104</v>
      </c>
      <c r="C54" s="112">
        <f>O54</f>
        <v>18000</v>
      </c>
      <c r="D54" s="112">
        <f>G54+J54+M54+P54+S54+V54</f>
        <v>5028</v>
      </c>
      <c r="E54" s="112">
        <f>H54+K54+N54+Q54+T54+W54</f>
        <v>35400</v>
      </c>
      <c r="F54" s="112"/>
      <c r="G54" s="112"/>
      <c r="H54" s="112"/>
      <c r="I54" s="112"/>
      <c r="J54" s="112">
        <v>400</v>
      </c>
      <c r="K54" s="112">
        <v>3000</v>
      </c>
      <c r="L54" s="112"/>
      <c r="M54" s="112"/>
      <c r="N54" s="112"/>
      <c r="O54" s="112">
        <v>18000</v>
      </c>
      <c r="P54" s="112">
        <v>4628</v>
      </c>
      <c r="Q54" s="112">
        <v>32400</v>
      </c>
      <c r="R54" s="112"/>
      <c r="S54" s="112"/>
      <c r="T54" s="112"/>
      <c r="U54" s="112"/>
      <c r="V54" s="112"/>
      <c r="W54" s="112"/>
      <c r="X54" s="112"/>
      <c r="Y54" s="112"/>
      <c r="Z54" s="163">
        <f t="shared" si="9"/>
        <v>35400</v>
      </c>
      <c r="AA54" s="111"/>
    </row>
    <row r="55" spans="1:27" ht="12.75">
      <c r="A55" s="152">
        <v>329</v>
      </c>
      <c r="B55" s="110" t="s">
        <v>41</v>
      </c>
      <c r="C55" s="128">
        <f aca="true" t="shared" si="19" ref="C55:H55">SUM(C56:C60)</f>
        <v>44800</v>
      </c>
      <c r="D55" s="128">
        <f t="shared" si="19"/>
        <v>12860</v>
      </c>
      <c r="E55" s="128">
        <f t="shared" si="19"/>
        <v>150800</v>
      </c>
      <c r="F55" s="128">
        <f t="shared" si="19"/>
        <v>0</v>
      </c>
      <c r="G55" s="128">
        <f t="shared" si="19"/>
        <v>5710</v>
      </c>
      <c r="H55" s="128">
        <f t="shared" si="19"/>
        <v>63000</v>
      </c>
      <c r="I55" s="128">
        <f>I60</f>
        <v>2000</v>
      </c>
      <c r="J55" s="128">
        <f>SUM(J56:J60)</f>
        <v>1200</v>
      </c>
      <c r="K55" s="128">
        <f>SUM(K56:K60)</f>
        <v>6500</v>
      </c>
      <c r="L55" s="128">
        <f>L60</f>
        <v>0</v>
      </c>
      <c r="M55" s="128"/>
      <c r="N55" s="128">
        <f>SUM(N56:N60)</f>
        <v>15000</v>
      </c>
      <c r="O55" s="128">
        <f aca="true" t="shared" si="20" ref="O55:Y55">O60</f>
        <v>42800</v>
      </c>
      <c r="P55" s="128">
        <f t="shared" si="20"/>
        <v>0</v>
      </c>
      <c r="Q55" s="128">
        <f t="shared" si="20"/>
        <v>42800</v>
      </c>
      <c r="R55" s="128">
        <f t="shared" si="20"/>
        <v>0</v>
      </c>
      <c r="S55" s="128">
        <f t="shared" si="20"/>
        <v>0</v>
      </c>
      <c r="T55" s="128">
        <f t="shared" si="20"/>
        <v>11500</v>
      </c>
      <c r="U55" s="128">
        <f t="shared" si="20"/>
        <v>0</v>
      </c>
      <c r="V55" s="186">
        <f t="shared" si="20"/>
        <v>5950</v>
      </c>
      <c r="W55" s="186">
        <f t="shared" si="20"/>
        <v>12000</v>
      </c>
      <c r="X55" s="128">
        <f t="shared" si="20"/>
        <v>0</v>
      </c>
      <c r="Y55" s="128">
        <f t="shared" si="20"/>
        <v>0</v>
      </c>
      <c r="Z55" s="128">
        <f t="shared" si="9"/>
        <v>150800</v>
      </c>
      <c r="AA55" s="128">
        <f t="shared" si="10"/>
        <v>150800</v>
      </c>
    </row>
    <row r="56" spans="1:27" ht="12.75">
      <c r="A56" s="162">
        <v>3292</v>
      </c>
      <c r="B56" s="161" t="s">
        <v>105</v>
      </c>
      <c r="C56" s="165">
        <f>E56+H56+K56+N56+Q56+T56+W56</f>
        <v>0</v>
      </c>
      <c r="D56" s="165">
        <f aca="true" t="shared" si="21" ref="D56:E60">G56+J56+M56+P56+S56+V56</f>
        <v>0</v>
      </c>
      <c r="E56" s="165">
        <f t="shared" si="21"/>
        <v>0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5">
        <v>0</v>
      </c>
      <c r="P56" s="165"/>
      <c r="Q56" s="165"/>
      <c r="R56" s="163"/>
      <c r="S56" s="163"/>
      <c r="T56" s="163"/>
      <c r="U56" s="163"/>
      <c r="V56" s="163"/>
      <c r="W56" s="163"/>
      <c r="X56" s="163"/>
      <c r="Y56" s="163"/>
      <c r="Z56" s="163">
        <f t="shared" si="9"/>
        <v>0</v>
      </c>
      <c r="AA56" s="163"/>
    </row>
    <row r="57" spans="1:27" ht="12.75">
      <c r="A57" s="162">
        <v>3294</v>
      </c>
      <c r="B57" s="161" t="s">
        <v>106</v>
      </c>
      <c r="C57" s="165"/>
      <c r="D57" s="165">
        <f t="shared" si="21"/>
        <v>600</v>
      </c>
      <c r="E57" s="165">
        <f t="shared" si="21"/>
        <v>1500</v>
      </c>
      <c r="F57" s="163"/>
      <c r="G57" s="163"/>
      <c r="H57" s="163"/>
      <c r="I57" s="163"/>
      <c r="J57" s="165">
        <v>600</v>
      </c>
      <c r="K57" s="165">
        <v>1500</v>
      </c>
      <c r="L57" s="163"/>
      <c r="M57" s="163"/>
      <c r="N57" s="163"/>
      <c r="O57" s="165">
        <v>0</v>
      </c>
      <c r="P57" s="165"/>
      <c r="Q57" s="165"/>
      <c r="R57" s="163"/>
      <c r="S57" s="163"/>
      <c r="T57" s="163"/>
      <c r="U57" s="163"/>
      <c r="V57" s="163"/>
      <c r="W57" s="163"/>
      <c r="X57" s="163"/>
      <c r="Y57" s="163"/>
      <c r="Z57" s="163">
        <f t="shared" si="9"/>
        <v>1500</v>
      </c>
      <c r="AA57" s="163"/>
    </row>
    <row r="58" spans="1:27" ht="12.75">
      <c r="A58" s="162">
        <v>3295</v>
      </c>
      <c r="B58" s="161" t="s">
        <v>107</v>
      </c>
      <c r="C58" s="165"/>
      <c r="D58" s="165">
        <f t="shared" si="21"/>
        <v>0</v>
      </c>
      <c r="E58" s="165">
        <f t="shared" si="21"/>
        <v>34000</v>
      </c>
      <c r="F58" s="163"/>
      <c r="G58" s="163"/>
      <c r="H58" s="165">
        <v>33000</v>
      </c>
      <c r="I58" s="163"/>
      <c r="J58" s="163"/>
      <c r="K58" s="165">
        <v>1000</v>
      </c>
      <c r="L58" s="163"/>
      <c r="M58" s="163"/>
      <c r="N58" s="163"/>
      <c r="O58" s="165">
        <v>0</v>
      </c>
      <c r="P58" s="165"/>
      <c r="Q58" s="165"/>
      <c r="R58" s="163"/>
      <c r="S58" s="163"/>
      <c r="T58" s="163"/>
      <c r="U58" s="163"/>
      <c r="V58" s="163"/>
      <c r="W58" s="163"/>
      <c r="X58" s="163"/>
      <c r="Y58" s="163"/>
      <c r="Z58" s="163">
        <f t="shared" si="9"/>
        <v>34000</v>
      </c>
      <c r="AA58" s="163"/>
    </row>
    <row r="59" spans="1:27" ht="12.75">
      <c r="A59" s="162">
        <v>3296</v>
      </c>
      <c r="B59" s="161" t="s">
        <v>143</v>
      </c>
      <c r="C59" s="165">
        <v>0</v>
      </c>
      <c r="D59" s="165">
        <f t="shared" si="21"/>
        <v>5710</v>
      </c>
      <c r="E59" s="165">
        <f t="shared" si="21"/>
        <v>45000</v>
      </c>
      <c r="F59" s="163"/>
      <c r="G59" s="165">
        <v>5710</v>
      </c>
      <c r="H59" s="165">
        <v>30000</v>
      </c>
      <c r="I59" s="163"/>
      <c r="J59" s="163"/>
      <c r="K59" s="163"/>
      <c r="L59" s="163"/>
      <c r="M59" s="163"/>
      <c r="N59" s="165">
        <v>15000</v>
      </c>
      <c r="O59" s="165"/>
      <c r="P59" s="165"/>
      <c r="Q59" s="165"/>
      <c r="R59" s="163"/>
      <c r="S59" s="163"/>
      <c r="T59" s="163"/>
      <c r="U59" s="163"/>
      <c r="V59" s="163"/>
      <c r="W59" s="163"/>
      <c r="X59" s="163"/>
      <c r="Y59" s="163"/>
      <c r="Z59" s="163">
        <f t="shared" si="9"/>
        <v>45000</v>
      </c>
      <c r="AA59" s="163"/>
    </row>
    <row r="60" spans="1:27" ht="12.75">
      <c r="A60" s="108">
        <v>3299</v>
      </c>
      <c r="B60" s="109" t="s">
        <v>41</v>
      </c>
      <c r="C60" s="165">
        <f>I60+O60</f>
        <v>44800</v>
      </c>
      <c r="D60" s="165">
        <f t="shared" si="21"/>
        <v>6550</v>
      </c>
      <c r="E60" s="165">
        <f t="shared" si="21"/>
        <v>70300</v>
      </c>
      <c r="F60" s="112"/>
      <c r="G60" s="112"/>
      <c r="H60" s="112"/>
      <c r="I60" s="112">
        <v>2000</v>
      </c>
      <c r="J60" s="112">
        <v>600</v>
      </c>
      <c r="K60" s="112">
        <v>4000</v>
      </c>
      <c r="L60" s="112"/>
      <c r="M60" s="112"/>
      <c r="N60" s="112"/>
      <c r="O60" s="112">
        <v>42800</v>
      </c>
      <c r="P60" s="112"/>
      <c r="Q60" s="112">
        <v>42800</v>
      </c>
      <c r="R60" s="112"/>
      <c r="S60" s="112"/>
      <c r="T60" s="112">
        <v>11500</v>
      </c>
      <c r="U60" s="112"/>
      <c r="V60" s="112">
        <v>5950</v>
      </c>
      <c r="W60" s="185">
        <v>12000</v>
      </c>
      <c r="X60" s="112"/>
      <c r="Y60" s="112"/>
      <c r="Z60" s="163">
        <f t="shared" si="9"/>
        <v>70300</v>
      </c>
      <c r="AA60" s="111">
        <f t="shared" si="10"/>
        <v>70300</v>
      </c>
    </row>
    <row r="61" spans="1:27" s="11" customFormat="1" ht="12.75">
      <c r="A61" s="129">
        <v>34</v>
      </c>
      <c r="B61" s="130" t="s">
        <v>42</v>
      </c>
      <c r="C61" s="131">
        <f aca="true" t="shared" si="22" ref="C61:K61">C62</f>
        <v>8000</v>
      </c>
      <c r="D61" s="131">
        <f t="shared" si="22"/>
        <v>4720.93</v>
      </c>
      <c r="E61" s="131">
        <f t="shared" si="22"/>
        <v>32750</v>
      </c>
      <c r="F61" s="131">
        <f t="shared" si="22"/>
        <v>0</v>
      </c>
      <c r="G61" s="131">
        <f t="shared" si="22"/>
        <v>3389</v>
      </c>
      <c r="H61" s="131">
        <f t="shared" si="22"/>
        <v>18750</v>
      </c>
      <c r="I61" s="131">
        <f t="shared" si="22"/>
        <v>8000</v>
      </c>
      <c r="J61" s="131">
        <f t="shared" si="22"/>
        <v>1216.93</v>
      </c>
      <c r="K61" s="131">
        <f t="shared" si="22"/>
        <v>9000</v>
      </c>
      <c r="L61" s="131">
        <f>L62</f>
        <v>0</v>
      </c>
      <c r="M61" s="131">
        <f>M62</f>
        <v>115</v>
      </c>
      <c r="N61" s="131">
        <f>N62</f>
        <v>5000</v>
      </c>
      <c r="O61" s="131">
        <f>O62</f>
        <v>0</v>
      </c>
      <c r="P61" s="131"/>
      <c r="Q61" s="131"/>
      <c r="R61" s="131">
        <f>R62</f>
        <v>0</v>
      </c>
      <c r="S61" s="131"/>
      <c r="T61" s="131"/>
      <c r="U61" s="131">
        <f>U62</f>
        <v>0</v>
      </c>
      <c r="V61" s="131"/>
      <c r="W61" s="131"/>
      <c r="X61" s="131">
        <f>X62</f>
        <v>0</v>
      </c>
      <c r="Y61" s="131">
        <f>Y62</f>
        <v>0</v>
      </c>
      <c r="Z61" s="131">
        <f t="shared" si="9"/>
        <v>32750</v>
      </c>
      <c r="AA61" s="131">
        <f t="shared" si="10"/>
        <v>32750</v>
      </c>
    </row>
    <row r="62" spans="1:27" ht="12.75">
      <c r="A62" s="152">
        <v>343</v>
      </c>
      <c r="B62" s="110" t="s">
        <v>43</v>
      </c>
      <c r="C62" s="153">
        <f>SUM(C63:C64)</f>
        <v>8000</v>
      </c>
      <c r="D62" s="153">
        <f>SUM(D63:D64)</f>
        <v>4720.93</v>
      </c>
      <c r="E62" s="153">
        <f>SUM(E63:E64)</f>
        <v>32750</v>
      </c>
      <c r="F62" s="153">
        <f>F63</f>
        <v>0</v>
      </c>
      <c r="G62" s="153">
        <f>SUM(G63:G64)</f>
        <v>3389</v>
      </c>
      <c r="H62" s="153">
        <f>SUM(H63:H64)</f>
        <v>18750</v>
      </c>
      <c r="I62" s="153">
        <f>I63</f>
        <v>8000</v>
      </c>
      <c r="J62" s="153">
        <f>J63</f>
        <v>1216.93</v>
      </c>
      <c r="K62" s="153">
        <f>K63+K64</f>
        <v>9000</v>
      </c>
      <c r="L62" s="153">
        <f>L63</f>
        <v>0</v>
      </c>
      <c r="M62" s="153">
        <f>M63</f>
        <v>115</v>
      </c>
      <c r="N62" s="153">
        <f>N63+N64</f>
        <v>5000</v>
      </c>
      <c r="O62" s="153">
        <f>O63</f>
        <v>0</v>
      </c>
      <c r="P62" s="153"/>
      <c r="Q62" s="153"/>
      <c r="R62" s="153">
        <f>R63</f>
        <v>0</v>
      </c>
      <c r="S62" s="153"/>
      <c r="T62" s="153"/>
      <c r="U62" s="153">
        <f>U63</f>
        <v>0</v>
      </c>
      <c r="V62" s="153"/>
      <c r="W62" s="153"/>
      <c r="X62" s="153">
        <f>X63</f>
        <v>0</v>
      </c>
      <c r="Y62" s="153">
        <f>Y63</f>
        <v>0</v>
      </c>
      <c r="Z62" s="128">
        <f t="shared" si="9"/>
        <v>32750</v>
      </c>
      <c r="AA62" s="128">
        <f t="shared" si="10"/>
        <v>32750</v>
      </c>
    </row>
    <row r="63" spans="1:27" ht="12.75">
      <c r="A63" s="108">
        <v>3431</v>
      </c>
      <c r="B63" s="109" t="s">
        <v>62</v>
      </c>
      <c r="C63" s="112">
        <f>F63+I63+L63+O63+R63+U63</f>
        <v>8000</v>
      </c>
      <c r="D63" s="112">
        <f>G63+J63+M63+P63+S63+V63</f>
        <v>1331.93</v>
      </c>
      <c r="E63" s="112">
        <f>H63+K63+N63+Q63+T63+W63</f>
        <v>8000</v>
      </c>
      <c r="F63" s="112"/>
      <c r="G63" s="112"/>
      <c r="H63" s="112"/>
      <c r="I63" s="112">
        <v>8000</v>
      </c>
      <c r="J63" s="112">
        <v>1216.93</v>
      </c>
      <c r="K63" s="112">
        <v>8000</v>
      </c>
      <c r="L63" s="112"/>
      <c r="M63" s="112">
        <v>115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63">
        <f t="shared" si="9"/>
        <v>8000</v>
      </c>
      <c r="AA63" s="111">
        <f t="shared" si="10"/>
        <v>8000</v>
      </c>
    </row>
    <row r="64" spans="1:27" ht="12.75">
      <c r="A64" s="108">
        <v>3433</v>
      </c>
      <c r="B64" s="109" t="s">
        <v>144</v>
      </c>
      <c r="C64" s="112"/>
      <c r="D64" s="112">
        <f>G64+J64+M64+P64+S64+V64</f>
        <v>3389</v>
      </c>
      <c r="E64" s="112">
        <f>H64+K64+N64+Q64+T64+W64</f>
        <v>24750</v>
      </c>
      <c r="F64" s="112"/>
      <c r="G64" s="112">
        <v>3389</v>
      </c>
      <c r="H64" s="112">
        <v>18750</v>
      </c>
      <c r="I64" s="112"/>
      <c r="J64" s="112"/>
      <c r="K64" s="112">
        <v>1000</v>
      </c>
      <c r="L64" s="112"/>
      <c r="M64" s="112"/>
      <c r="N64" s="112">
        <v>5000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63">
        <f t="shared" si="9"/>
        <v>24750</v>
      </c>
      <c r="AA64" s="111"/>
    </row>
    <row r="65" spans="1:27" ht="12.75">
      <c r="A65" s="129">
        <v>37</v>
      </c>
      <c r="B65" s="130" t="s">
        <v>84</v>
      </c>
      <c r="C65" s="131">
        <f>C66</f>
        <v>37000</v>
      </c>
      <c r="D65" s="131">
        <f>G65+J65+N65+P65+S65+V65</f>
        <v>14686.12</v>
      </c>
      <c r="E65" s="131">
        <f>H66+K66+N66+Q66+T66+W66</f>
        <v>45000</v>
      </c>
      <c r="F65" s="131">
        <f aca="true" t="shared" si="23" ref="F65:H66">F66</f>
        <v>10000</v>
      </c>
      <c r="G65" s="131">
        <f t="shared" si="23"/>
        <v>3385</v>
      </c>
      <c r="H65" s="131">
        <f t="shared" si="23"/>
        <v>18000</v>
      </c>
      <c r="I65" s="131">
        <f aca="true" t="shared" si="24" ref="I65:AA65">I66</f>
        <v>27000</v>
      </c>
      <c r="J65" s="131">
        <f t="shared" si="24"/>
        <v>11301.12</v>
      </c>
      <c r="K65" s="131">
        <f t="shared" si="24"/>
        <v>27000</v>
      </c>
      <c r="L65" s="131">
        <f t="shared" si="24"/>
        <v>0</v>
      </c>
      <c r="M65" s="131"/>
      <c r="N65" s="131"/>
      <c r="O65" s="131">
        <f t="shared" si="24"/>
        <v>0</v>
      </c>
      <c r="P65" s="131"/>
      <c r="Q65" s="131"/>
      <c r="R65" s="131">
        <f t="shared" si="24"/>
        <v>0</v>
      </c>
      <c r="S65" s="131"/>
      <c r="T65" s="131"/>
      <c r="U65" s="131">
        <f t="shared" si="24"/>
        <v>0</v>
      </c>
      <c r="V65" s="131"/>
      <c r="W65" s="131"/>
      <c r="X65" s="131">
        <f t="shared" si="24"/>
        <v>0</v>
      </c>
      <c r="Y65" s="131">
        <f t="shared" si="24"/>
        <v>0</v>
      </c>
      <c r="Z65" s="131">
        <f t="shared" si="9"/>
        <v>45000</v>
      </c>
      <c r="AA65" s="131">
        <f t="shared" si="24"/>
        <v>45000</v>
      </c>
    </row>
    <row r="66" spans="1:27" ht="15" customHeight="1">
      <c r="A66" s="152">
        <v>372</v>
      </c>
      <c r="B66" s="110" t="s">
        <v>78</v>
      </c>
      <c r="C66" s="153">
        <f aca="true" t="shared" si="25" ref="C66:E67">F66+I66+L66+O66+R66+U66</f>
        <v>37000</v>
      </c>
      <c r="D66" s="153">
        <f t="shared" si="25"/>
        <v>14686.12</v>
      </c>
      <c r="E66" s="153">
        <f t="shared" si="25"/>
        <v>45000</v>
      </c>
      <c r="F66" s="153">
        <f t="shared" si="23"/>
        <v>10000</v>
      </c>
      <c r="G66" s="153">
        <f t="shared" si="23"/>
        <v>3385</v>
      </c>
      <c r="H66" s="153">
        <f t="shared" si="23"/>
        <v>18000</v>
      </c>
      <c r="I66" s="153">
        <f>I67</f>
        <v>27000</v>
      </c>
      <c r="J66" s="153">
        <f>J67</f>
        <v>11301.12</v>
      </c>
      <c r="K66" s="153">
        <f>K67</f>
        <v>27000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28">
        <f t="shared" si="9"/>
        <v>45000</v>
      </c>
      <c r="AA66" s="153">
        <f>Z66</f>
        <v>45000</v>
      </c>
    </row>
    <row r="67" spans="1:27" ht="21" customHeight="1">
      <c r="A67" s="114">
        <v>3722</v>
      </c>
      <c r="B67" s="134" t="s">
        <v>108</v>
      </c>
      <c r="C67" s="115">
        <f t="shared" si="25"/>
        <v>37000</v>
      </c>
      <c r="D67" s="115">
        <f t="shared" si="25"/>
        <v>14686.12</v>
      </c>
      <c r="E67" s="115">
        <f t="shared" si="25"/>
        <v>45000</v>
      </c>
      <c r="F67" s="115">
        <v>10000</v>
      </c>
      <c r="G67" s="115">
        <v>3385</v>
      </c>
      <c r="H67" s="115">
        <v>18000</v>
      </c>
      <c r="I67" s="115">
        <v>27000</v>
      </c>
      <c r="J67" s="115">
        <v>11301.12</v>
      </c>
      <c r="K67" s="115">
        <v>27000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63">
        <f t="shared" si="9"/>
        <v>45000</v>
      </c>
      <c r="AA67" s="116">
        <f>Z67</f>
        <v>45000</v>
      </c>
    </row>
    <row r="68" spans="1:27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1"/>
      <c r="AA68" s="121"/>
    </row>
    <row r="69" spans="1:27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118"/>
    </row>
    <row r="70" spans="1:27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  <c r="AA70" s="118"/>
    </row>
    <row r="71" spans="1:27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4"/>
      <c r="AA71" s="124"/>
    </row>
    <row r="72" spans="1:27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25">
        <v>3</v>
      </c>
      <c r="B73" s="126" t="s">
        <v>32</v>
      </c>
      <c r="C73" s="127">
        <f>F73+I73+L73+O73+R73+U73+X73+Y73</f>
        <v>509960</v>
      </c>
      <c r="D73" s="127">
        <f>D74</f>
        <v>159935</v>
      </c>
      <c r="E73" s="127">
        <f>E74</f>
        <v>584000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aca="true" t="shared" si="26" ref="O73:T73">O74</f>
        <v>426800</v>
      </c>
      <c r="P73" s="127">
        <f t="shared" si="26"/>
        <v>131885</v>
      </c>
      <c r="Q73" s="127">
        <f t="shared" si="26"/>
        <v>464000</v>
      </c>
      <c r="R73" s="127">
        <f t="shared" si="26"/>
        <v>83160</v>
      </c>
      <c r="S73" s="127">
        <f t="shared" si="26"/>
        <v>28050</v>
      </c>
      <c r="T73" s="127">
        <f t="shared" si="26"/>
        <v>120000</v>
      </c>
      <c r="U73" s="127"/>
      <c r="V73" s="127"/>
      <c r="W73" s="127"/>
      <c r="X73" s="127"/>
      <c r="Y73" s="127"/>
      <c r="Z73" s="127">
        <f aca="true" t="shared" si="27" ref="Z73:Z87">E73</f>
        <v>584000</v>
      </c>
      <c r="AA73" s="127">
        <f>Z73</f>
        <v>584000</v>
      </c>
    </row>
    <row r="74" spans="1:27" ht="12.75">
      <c r="A74" s="129">
        <v>32</v>
      </c>
      <c r="B74" s="130" t="s">
        <v>37</v>
      </c>
      <c r="C74" s="148">
        <f>F74+I74+L74+O74+R74+U74+X74+Y74</f>
        <v>509960</v>
      </c>
      <c r="D74" s="148">
        <f>D75+D82</f>
        <v>159935</v>
      </c>
      <c r="E74" s="148">
        <f>E75+E82</f>
        <v>584000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>
        <f>O75+O82</f>
        <v>426800</v>
      </c>
      <c r="P74" s="148">
        <f>P75+P82</f>
        <v>131885</v>
      </c>
      <c r="Q74" s="148">
        <f>Q75+Q82</f>
        <v>464000</v>
      </c>
      <c r="R74" s="148">
        <f>R75</f>
        <v>83160</v>
      </c>
      <c r="S74" s="148">
        <f>S75</f>
        <v>28050</v>
      </c>
      <c r="T74" s="148">
        <f>T75</f>
        <v>120000</v>
      </c>
      <c r="U74" s="148"/>
      <c r="V74" s="148"/>
      <c r="W74" s="148"/>
      <c r="X74" s="148"/>
      <c r="Y74" s="148"/>
      <c r="Z74" s="148">
        <f t="shared" si="27"/>
        <v>584000</v>
      </c>
      <c r="AA74" s="148">
        <f aca="true" t="shared" si="28" ref="AA74:AA87">Z74</f>
        <v>584000</v>
      </c>
    </row>
    <row r="75" spans="1:27" ht="12.75">
      <c r="A75" s="152">
        <v>322</v>
      </c>
      <c r="B75" s="110" t="s">
        <v>39</v>
      </c>
      <c r="C75" s="153">
        <f>SUM(C76:C81)</f>
        <v>480560</v>
      </c>
      <c r="D75" s="153">
        <f>SUM(D76:D81)</f>
        <v>152883</v>
      </c>
      <c r="E75" s="153">
        <f>SUM(E76:E81)</f>
        <v>556000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53">
        <f aca="true" t="shared" si="29" ref="O75:T75">O76+O77+O78+O79+O80+O81</f>
        <v>397400</v>
      </c>
      <c r="P75" s="153">
        <f t="shared" si="29"/>
        <v>124833</v>
      </c>
      <c r="Q75" s="153">
        <f t="shared" si="29"/>
        <v>436000</v>
      </c>
      <c r="R75" s="153">
        <f t="shared" si="29"/>
        <v>83160</v>
      </c>
      <c r="S75" s="153">
        <f t="shared" si="29"/>
        <v>28050</v>
      </c>
      <c r="T75" s="153">
        <f t="shared" si="29"/>
        <v>120000</v>
      </c>
      <c r="U75" s="128"/>
      <c r="V75" s="128"/>
      <c r="W75" s="128"/>
      <c r="X75" s="128"/>
      <c r="Y75" s="128"/>
      <c r="Z75" s="128">
        <f t="shared" si="27"/>
        <v>556000</v>
      </c>
      <c r="AA75" s="128">
        <f t="shared" si="28"/>
        <v>556000</v>
      </c>
    </row>
    <row r="76" spans="1:27" ht="12.75">
      <c r="A76" s="108">
        <v>3221</v>
      </c>
      <c r="B76" s="109" t="s">
        <v>51</v>
      </c>
      <c r="C76" s="112">
        <f aca="true" t="shared" si="30" ref="C76:C87">F76+I76+L76+O76+R76+U76+X76+Y76</f>
        <v>2000</v>
      </c>
      <c r="D76" s="112">
        <f aca="true" t="shared" si="31" ref="D76:E81">G76+J76+M76+P76+S76+V76</f>
        <v>1023</v>
      </c>
      <c r="E76" s="112">
        <f t="shared" si="31"/>
        <v>5000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2000</v>
      </c>
      <c r="P76" s="112">
        <v>1023</v>
      </c>
      <c r="Q76" s="112">
        <v>5000</v>
      </c>
      <c r="R76" s="111"/>
      <c r="S76" s="111"/>
      <c r="T76" s="111"/>
      <c r="U76" s="111"/>
      <c r="V76" s="111"/>
      <c r="W76" s="111"/>
      <c r="X76" s="111"/>
      <c r="Y76" s="111"/>
      <c r="Z76" s="111">
        <f t="shared" si="27"/>
        <v>5000</v>
      </c>
      <c r="AA76" s="111">
        <f t="shared" si="28"/>
        <v>5000</v>
      </c>
    </row>
    <row r="77" spans="1:27" ht="12.75">
      <c r="A77" s="108">
        <v>3222</v>
      </c>
      <c r="B77" s="109" t="s">
        <v>68</v>
      </c>
      <c r="C77" s="112">
        <f t="shared" si="30"/>
        <v>447560</v>
      </c>
      <c r="D77" s="112">
        <f t="shared" si="31"/>
        <v>147396</v>
      </c>
      <c r="E77" s="112">
        <f t="shared" si="31"/>
        <v>520500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2">
        <v>364400</v>
      </c>
      <c r="P77" s="164">
        <v>119346</v>
      </c>
      <c r="Q77" s="112">
        <v>400500</v>
      </c>
      <c r="R77" s="112">
        <v>83160</v>
      </c>
      <c r="S77" s="112">
        <v>28050</v>
      </c>
      <c r="T77" s="112">
        <v>120000</v>
      </c>
      <c r="U77" s="111"/>
      <c r="V77" s="111"/>
      <c r="W77" s="111"/>
      <c r="X77" s="111"/>
      <c r="Y77" s="111"/>
      <c r="Z77" s="111">
        <f t="shared" si="27"/>
        <v>520500</v>
      </c>
      <c r="AA77" s="111">
        <f t="shared" si="28"/>
        <v>520500</v>
      </c>
    </row>
    <row r="78" spans="1:27" ht="12.75">
      <c r="A78" s="108">
        <v>3223</v>
      </c>
      <c r="B78" s="109" t="s">
        <v>52</v>
      </c>
      <c r="C78" s="112">
        <f t="shared" si="30"/>
        <v>17000</v>
      </c>
      <c r="D78" s="112">
        <f t="shared" si="31"/>
        <v>4464</v>
      </c>
      <c r="E78" s="112">
        <f t="shared" si="31"/>
        <v>22000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2">
        <v>17000</v>
      </c>
      <c r="P78" s="112">
        <v>4464</v>
      </c>
      <c r="Q78" s="112">
        <v>22000</v>
      </c>
      <c r="R78" s="111"/>
      <c r="S78" s="111"/>
      <c r="T78" s="111"/>
      <c r="U78" s="111"/>
      <c r="V78" s="111"/>
      <c r="W78" s="111"/>
      <c r="X78" s="111"/>
      <c r="Y78" s="111"/>
      <c r="Z78" s="111">
        <f t="shared" si="27"/>
        <v>22000</v>
      </c>
      <c r="AA78" s="111">
        <f t="shared" si="28"/>
        <v>22000</v>
      </c>
    </row>
    <row r="79" spans="1:27" ht="12.75">
      <c r="A79" s="108">
        <v>3224</v>
      </c>
      <c r="B79" s="109" t="s">
        <v>53</v>
      </c>
      <c r="C79" s="112">
        <f t="shared" si="30"/>
        <v>2000</v>
      </c>
      <c r="D79" s="112">
        <f t="shared" si="31"/>
        <v>0</v>
      </c>
      <c r="E79" s="112">
        <f t="shared" si="31"/>
        <v>2000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2">
        <v>2000</v>
      </c>
      <c r="P79" s="112"/>
      <c r="Q79" s="112">
        <v>2000</v>
      </c>
      <c r="R79" s="111"/>
      <c r="S79" s="111"/>
      <c r="T79" s="111"/>
      <c r="U79" s="111"/>
      <c r="V79" s="111"/>
      <c r="W79" s="111"/>
      <c r="X79" s="111"/>
      <c r="Y79" s="111"/>
      <c r="Z79" s="111">
        <f t="shared" si="27"/>
        <v>2000</v>
      </c>
      <c r="AA79" s="111">
        <f t="shared" si="28"/>
        <v>2000</v>
      </c>
    </row>
    <row r="80" spans="1:27" ht="12.75">
      <c r="A80" s="108">
        <v>3225</v>
      </c>
      <c r="B80" s="109" t="s">
        <v>54</v>
      </c>
      <c r="C80" s="112">
        <f t="shared" si="30"/>
        <v>10000</v>
      </c>
      <c r="D80" s="112">
        <f t="shared" si="31"/>
        <v>0</v>
      </c>
      <c r="E80" s="112">
        <f t="shared" si="31"/>
        <v>5000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2">
        <v>10000</v>
      </c>
      <c r="P80" s="112"/>
      <c r="Q80" s="112">
        <v>5000</v>
      </c>
      <c r="R80" s="111"/>
      <c r="S80" s="111"/>
      <c r="T80" s="111"/>
      <c r="U80" s="111"/>
      <c r="V80" s="111"/>
      <c r="W80" s="111"/>
      <c r="X80" s="111"/>
      <c r="Y80" s="111"/>
      <c r="Z80" s="111">
        <f t="shared" si="27"/>
        <v>5000</v>
      </c>
      <c r="AA80" s="111">
        <f t="shared" si="28"/>
        <v>5000</v>
      </c>
    </row>
    <row r="81" spans="1:27" ht="15.75" customHeight="1">
      <c r="A81" s="108">
        <v>3227</v>
      </c>
      <c r="B81" s="109" t="s">
        <v>76</v>
      </c>
      <c r="C81" s="112">
        <f t="shared" si="30"/>
        <v>2000</v>
      </c>
      <c r="D81" s="112">
        <f t="shared" si="31"/>
        <v>0</v>
      </c>
      <c r="E81" s="112">
        <f t="shared" si="31"/>
        <v>1500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2">
        <v>2000</v>
      </c>
      <c r="P81" s="112"/>
      <c r="Q81" s="112">
        <v>1500</v>
      </c>
      <c r="R81" s="111"/>
      <c r="S81" s="111"/>
      <c r="T81" s="111"/>
      <c r="U81" s="111"/>
      <c r="V81" s="111"/>
      <c r="W81" s="111"/>
      <c r="X81" s="111"/>
      <c r="Y81" s="111"/>
      <c r="Z81" s="111">
        <f t="shared" si="27"/>
        <v>1500</v>
      </c>
      <c r="AA81" s="111">
        <f t="shared" si="28"/>
        <v>1500</v>
      </c>
    </row>
    <row r="82" spans="1:27" ht="15.75" customHeight="1">
      <c r="A82" s="152">
        <v>323</v>
      </c>
      <c r="B82" s="110" t="s">
        <v>40</v>
      </c>
      <c r="C82" s="153">
        <f t="shared" si="30"/>
        <v>29400</v>
      </c>
      <c r="D82" s="153">
        <f>D83+D84+D85+D86+D87</f>
        <v>7052</v>
      </c>
      <c r="E82" s="153">
        <f>SUM(E83:E87)</f>
        <v>28000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53">
        <f>O83+O84+O85+O86+O87</f>
        <v>29400</v>
      </c>
      <c r="P82" s="153">
        <f>P83+P84+P85+P86+P87</f>
        <v>7052</v>
      </c>
      <c r="Q82" s="153">
        <f>Q83+Q84+Q85+Q86+Q87</f>
        <v>28000</v>
      </c>
      <c r="R82" s="153">
        <f>R83+R84+R85+R86+R87</f>
        <v>0</v>
      </c>
      <c r="S82" s="153"/>
      <c r="T82" s="153"/>
      <c r="U82" s="128"/>
      <c r="V82" s="128"/>
      <c r="W82" s="128"/>
      <c r="X82" s="128"/>
      <c r="Y82" s="128"/>
      <c r="Z82" s="128">
        <f t="shared" si="27"/>
        <v>28000</v>
      </c>
      <c r="AA82" s="128">
        <f t="shared" si="28"/>
        <v>28000</v>
      </c>
    </row>
    <row r="83" spans="1:27" ht="15.75" customHeight="1">
      <c r="A83" s="108">
        <v>3231</v>
      </c>
      <c r="B83" s="109" t="s">
        <v>55</v>
      </c>
      <c r="C83" s="112">
        <f t="shared" si="30"/>
        <v>1000</v>
      </c>
      <c r="D83" s="112">
        <f aca="true" t="shared" si="32" ref="D83:E87">G83+J83+M83+P83+S83+V83</f>
        <v>286</v>
      </c>
      <c r="E83" s="112">
        <f t="shared" si="32"/>
        <v>1000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2">
        <v>1000</v>
      </c>
      <c r="P83" s="112">
        <v>286</v>
      </c>
      <c r="Q83" s="112">
        <v>1000</v>
      </c>
      <c r="R83" s="111"/>
      <c r="S83" s="111"/>
      <c r="T83" s="111"/>
      <c r="U83" s="111"/>
      <c r="V83" s="111"/>
      <c r="W83" s="111"/>
      <c r="X83" s="111"/>
      <c r="Y83" s="111"/>
      <c r="Z83" s="111">
        <f t="shared" si="27"/>
        <v>1000</v>
      </c>
      <c r="AA83" s="111">
        <f t="shared" si="28"/>
        <v>1000</v>
      </c>
    </row>
    <row r="84" spans="1:27" ht="15.75" customHeight="1">
      <c r="A84" s="108">
        <v>3232</v>
      </c>
      <c r="B84" s="109" t="s">
        <v>56</v>
      </c>
      <c r="C84" s="112">
        <f t="shared" si="30"/>
        <v>4000</v>
      </c>
      <c r="D84" s="112">
        <f t="shared" si="32"/>
        <v>0</v>
      </c>
      <c r="E84" s="112">
        <f t="shared" si="32"/>
        <v>4000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2">
        <v>4000</v>
      </c>
      <c r="P84" s="112"/>
      <c r="Q84" s="112">
        <v>4000</v>
      </c>
      <c r="R84" s="111"/>
      <c r="S84" s="111"/>
      <c r="T84" s="111"/>
      <c r="U84" s="111"/>
      <c r="V84" s="111"/>
      <c r="W84" s="111"/>
      <c r="X84" s="111"/>
      <c r="Y84" s="111"/>
      <c r="Z84" s="111">
        <f t="shared" si="27"/>
        <v>4000</v>
      </c>
      <c r="AA84" s="111">
        <f t="shared" si="28"/>
        <v>4000</v>
      </c>
    </row>
    <row r="85" spans="1:27" ht="15.75" customHeight="1">
      <c r="A85" s="108">
        <v>3234</v>
      </c>
      <c r="B85" s="109" t="s">
        <v>58</v>
      </c>
      <c r="C85" s="112">
        <f t="shared" si="30"/>
        <v>16400</v>
      </c>
      <c r="D85" s="112">
        <f t="shared" si="32"/>
        <v>3953</v>
      </c>
      <c r="E85" s="112">
        <f t="shared" si="32"/>
        <v>16000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2">
        <v>16400</v>
      </c>
      <c r="P85" s="112">
        <v>3953</v>
      </c>
      <c r="Q85" s="112">
        <v>16000</v>
      </c>
      <c r="R85" s="111"/>
      <c r="S85" s="111"/>
      <c r="T85" s="111"/>
      <c r="U85" s="111"/>
      <c r="V85" s="111"/>
      <c r="W85" s="111"/>
      <c r="X85" s="111"/>
      <c r="Y85" s="111"/>
      <c r="Z85" s="111">
        <f t="shared" si="27"/>
        <v>16000</v>
      </c>
      <c r="AA85" s="111">
        <f t="shared" si="28"/>
        <v>16000</v>
      </c>
    </row>
    <row r="86" spans="1:27" ht="15.75" customHeight="1">
      <c r="A86" s="108">
        <v>3236</v>
      </c>
      <c r="B86" s="109" t="s">
        <v>59</v>
      </c>
      <c r="C86" s="112">
        <f t="shared" si="30"/>
        <v>4000</v>
      </c>
      <c r="D86" s="112">
        <f t="shared" si="32"/>
        <v>663</v>
      </c>
      <c r="E86" s="112">
        <f t="shared" si="32"/>
        <v>4000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2">
        <v>4000</v>
      </c>
      <c r="P86" s="112">
        <v>663</v>
      </c>
      <c r="Q86" s="112">
        <v>4000</v>
      </c>
      <c r="R86" s="111"/>
      <c r="S86" s="111"/>
      <c r="T86" s="111"/>
      <c r="U86" s="111"/>
      <c r="V86" s="111"/>
      <c r="W86" s="111"/>
      <c r="X86" s="111"/>
      <c r="Y86" s="111"/>
      <c r="Z86" s="111">
        <f t="shared" si="27"/>
        <v>4000</v>
      </c>
      <c r="AA86" s="111">
        <f t="shared" si="28"/>
        <v>4000</v>
      </c>
    </row>
    <row r="87" spans="1:27" ht="15.75" customHeight="1">
      <c r="A87" s="114">
        <v>3239</v>
      </c>
      <c r="B87" s="134" t="s">
        <v>69</v>
      </c>
      <c r="C87" s="115">
        <f t="shared" si="30"/>
        <v>4000</v>
      </c>
      <c r="D87" s="112">
        <f t="shared" si="32"/>
        <v>2150</v>
      </c>
      <c r="E87" s="112">
        <f t="shared" si="32"/>
        <v>3000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5">
        <v>4000</v>
      </c>
      <c r="P87" s="115">
        <v>2150</v>
      </c>
      <c r="Q87" s="115">
        <v>3000</v>
      </c>
      <c r="R87" s="116"/>
      <c r="S87" s="116"/>
      <c r="T87" s="116"/>
      <c r="U87" s="116"/>
      <c r="V87" s="116"/>
      <c r="W87" s="116"/>
      <c r="X87" s="116"/>
      <c r="Y87" s="116"/>
      <c r="Z87" s="111">
        <f t="shared" si="27"/>
        <v>3000</v>
      </c>
      <c r="AA87" s="116">
        <f t="shared" si="28"/>
        <v>3000</v>
      </c>
    </row>
    <row r="88" spans="1:27" ht="15.75" customHeight="1">
      <c r="A88" s="139" t="s">
        <v>94</v>
      </c>
      <c r="B88" s="267" t="s">
        <v>95</v>
      </c>
      <c r="C88" s="268"/>
      <c r="D88" s="268"/>
      <c r="E88" s="268"/>
      <c r="F88" s="268"/>
      <c r="G88" s="176"/>
      <c r="H88" s="176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ht="12.75">
      <c r="A89" s="125">
        <v>3</v>
      </c>
      <c r="B89" s="126" t="s">
        <v>32</v>
      </c>
      <c r="C89" s="127">
        <f>O89+R89</f>
        <v>26000</v>
      </c>
      <c r="D89" s="127">
        <f>G89+J89+M89+P89+S89+V89</f>
        <v>15745</v>
      </c>
      <c r="E89" s="127">
        <f>H89+K89+N89+Q89+T89+W89</f>
        <v>43000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>O90</f>
        <v>21000</v>
      </c>
      <c r="P89" s="127">
        <f>P90</f>
        <v>15745</v>
      </c>
      <c r="Q89" s="127">
        <f>Q90</f>
        <v>28000</v>
      </c>
      <c r="R89" s="127">
        <f>R90</f>
        <v>5000</v>
      </c>
      <c r="S89" s="127"/>
      <c r="T89" s="127">
        <f>T90</f>
        <v>15000</v>
      </c>
      <c r="U89" s="127"/>
      <c r="V89" s="127"/>
      <c r="W89" s="127"/>
      <c r="X89" s="127"/>
      <c r="Y89" s="127"/>
      <c r="Z89" s="127">
        <f>E89</f>
        <v>43000</v>
      </c>
      <c r="AA89" s="127">
        <f>Z89</f>
        <v>43000</v>
      </c>
    </row>
    <row r="90" spans="1:27" s="11" customFormat="1" ht="12.75">
      <c r="A90" s="129">
        <v>32</v>
      </c>
      <c r="B90" s="130" t="s">
        <v>37</v>
      </c>
      <c r="C90" s="148">
        <f>O90+R90</f>
        <v>26000</v>
      </c>
      <c r="D90" s="148">
        <f>P90+S90</f>
        <v>15745</v>
      </c>
      <c r="E90" s="148">
        <f>Q90+T90</f>
        <v>43000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>
        <f>O91+O96+O102</f>
        <v>21000</v>
      </c>
      <c r="P90" s="148">
        <f>P91+P96+P102</f>
        <v>15745</v>
      </c>
      <c r="Q90" s="148">
        <f>Q91+Q96+Q102</f>
        <v>28000</v>
      </c>
      <c r="R90" s="148">
        <f>R91+R96+R102</f>
        <v>5000</v>
      </c>
      <c r="S90" s="148"/>
      <c r="T90" s="148">
        <f>T91+T96+T102</f>
        <v>15000</v>
      </c>
      <c r="U90" s="148"/>
      <c r="V90" s="148"/>
      <c r="W90" s="148"/>
      <c r="X90" s="131"/>
      <c r="Y90" s="131"/>
      <c r="Z90" s="131">
        <f>E90</f>
        <v>43000</v>
      </c>
      <c r="AA90" s="131">
        <f>F90</f>
        <v>0</v>
      </c>
    </row>
    <row r="91" spans="1:27" s="11" customFormat="1" ht="28.5" customHeight="1">
      <c r="A91" s="152">
        <v>321</v>
      </c>
      <c r="B91" s="110" t="s">
        <v>38</v>
      </c>
      <c r="C91" s="153">
        <f>O91</f>
        <v>2500</v>
      </c>
      <c r="D91" s="153">
        <f>P91</f>
        <v>2634</v>
      </c>
      <c r="E91" s="153">
        <f>Q91</f>
        <v>9500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53">
        <f>O92+O93+O94+O95</f>
        <v>2500</v>
      </c>
      <c r="P91" s="153">
        <f>P92+P93+P94+P95</f>
        <v>2634</v>
      </c>
      <c r="Q91" s="153">
        <f>Q92+Q93+Q94+Q95</f>
        <v>9500</v>
      </c>
      <c r="R91" s="153">
        <f>SUM(R92:R95)</f>
        <v>0</v>
      </c>
      <c r="S91" s="153"/>
      <c r="T91" s="153"/>
      <c r="U91" s="128"/>
      <c r="V91" s="128"/>
      <c r="W91" s="128"/>
      <c r="X91" s="128"/>
      <c r="Y91" s="128"/>
      <c r="Z91" s="128">
        <f>E91</f>
        <v>9500</v>
      </c>
      <c r="AA91" s="128">
        <f aca="true" t="shared" si="33" ref="AA91:AA103">Z91</f>
        <v>9500</v>
      </c>
    </row>
    <row r="92" spans="1:27" ht="12.75">
      <c r="A92" s="108">
        <v>3211</v>
      </c>
      <c r="B92" s="109" t="s">
        <v>65</v>
      </c>
      <c r="C92" s="112">
        <f aca="true" t="shared" si="34" ref="C92:E97">O92</f>
        <v>1400</v>
      </c>
      <c r="D92" s="112">
        <f t="shared" si="34"/>
        <v>612</v>
      </c>
      <c r="E92" s="112">
        <f t="shared" si="34"/>
        <v>5000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1400</v>
      </c>
      <c r="P92" s="112">
        <v>612</v>
      </c>
      <c r="Q92" s="112">
        <v>5000</v>
      </c>
      <c r="R92" s="112"/>
      <c r="S92" s="112"/>
      <c r="T92" s="112"/>
      <c r="U92" s="112"/>
      <c r="V92" s="112"/>
      <c r="W92" s="112"/>
      <c r="X92" s="112"/>
      <c r="Y92" s="112"/>
      <c r="Z92" s="111">
        <f>E92</f>
        <v>5000</v>
      </c>
      <c r="AA92" s="111">
        <f t="shared" si="33"/>
        <v>5000</v>
      </c>
    </row>
    <row r="93" spans="1:27" ht="12.75" customHeight="1">
      <c r="A93" s="108">
        <v>3212</v>
      </c>
      <c r="B93" s="109" t="s">
        <v>66</v>
      </c>
      <c r="C93" s="112">
        <f aca="true" t="shared" si="35" ref="C93:E95">O93</f>
        <v>0</v>
      </c>
      <c r="D93" s="112">
        <f t="shared" si="35"/>
        <v>0</v>
      </c>
      <c r="E93" s="112">
        <f t="shared" si="35"/>
        <v>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2">
        <v>0</v>
      </c>
      <c r="P93" s="112"/>
      <c r="Q93" s="112"/>
      <c r="R93" s="111"/>
      <c r="S93" s="111"/>
      <c r="T93" s="111"/>
      <c r="U93" s="111"/>
      <c r="V93" s="111"/>
      <c r="W93" s="111"/>
      <c r="X93" s="111"/>
      <c r="Y93" s="111"/>
      <c r="AA93" s="111">
        <f t="shared" si="33"/>
        <v>0</v>
      </c>
    </row>
    <row r="94" spans="1:27" ht="12.75">
      <c r="A94" s="108">
        <v>3213</v>
      </c>
      <c r="B94" s="109" t="s">
        <v>67</v>
      </c>
      <c r="C94" s="112">
        <f t="shared" si="35"/>
        <v>1100</v>
      </c>
      <c r="D94" s="112">
        <f t="shared" si="35"/>
        <v>1200</v>
      </c>
      <c r="E94" s="112">
        <f t="shared" si="35"/>
        <v>2000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1100</v>
      </c>
      <c r="P94" s="112">
        <v>1200</v>
      </c>
      <c r="Q94" s="112">
        <v>2000</v>
      </c>
      <c r="R94" s="112"/>
      <c r="S94" s="112"/>
      <c r="T94" s="112"/>
      <c r="U94" s="112"/>
      <c r="V94" s="112"/>
      <c r="W94" s="112"/>
      <c r="X94" s="112"/>
      <c r="Y94" s="112"/>
      <c r="Z94" s="111">
        <f>E94</f>
        <v>2000</v>
      </c>
      <c r="AA94" s="111">
        <f t="shared" si="33"/>
        <v>2000</v>
      </c>
    </row>
    <row r="95" spans="1:27" ht="12.75">
      <c r="A95" s="108">
        <v>3214</v>
      </c>
      <c r="B95" s="109" t="s">
        <v>77</v>
      </c>
      <c r="C95" s="112">
        <f t="shared" si="35"/>
        <v>0</v>
      </c>
      <c r="D95" s="112">
        <f t="shared" si="35"/>
        <v>822</v>
      </c>
      <c r="E95" s="112">
        <f t="shared" si="35"/>
        <v>2500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2">
        <v>0</v>
      </c>
      <c r="P95" s="112">
        <v>822</v>
      </c>
      <c r="Q95" s="112">
        <v>2500</v>
      </c>
      <c r="R95" s="111"/>
      <c r="S95" s="111"/>
      <c r="T95" s="111"/>
      <c r="U95" s="111"/>
      <c r="V95" s="111"/>
      <c r="W95" s="111"/>
      <c r="X95" s="111"/>
      <c r="Y95" s="111"/>
      <c r="Z95" s="111">
        <f>E95</f>
        <v>2500</v>
      </c>
      <c r="AA95" s="111">
        <f t="shared" si="33"/>
        <v>2500</v>
      </c>
    </row>
    <row r="96" spans="1:27" ht="12.75">
      <c r="A96" s="152">
        <v>322</v>
      </c>
      <c r="B96" s="110" t="s">
        <v>39</v>
      </c>
      <c r="C96" s="153">
        <f t="shared" si="34"/>
        <v>750</v>
      </c>
      <c r="D96" s="153">
        <f t="shared" si="34"/>
        <v>9085</v>
      </c>
      <c r="E96" s="153">
        <f t="shared" si="34"/>
        <v>8500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>
        <f>SUM(O97:O101)</f>
        <v>750</v>
      </c>
      <c r="P96" s="153">
        <f>SUM(P97:P101)</f>
        <v>9085</v>
      </c>
      <c r="Q96" s="153">
        <f>SUM(Q97:Q101)</f>
        <v>8500</v>
      </c>
      <c r="R96" s="153">
        <f>R97+R98+R99</f>
        <v>0</v>
      </c>
      <c r="S96" s="153"/>
      <c r="T96" s="153">
        <f>SUM(T97:T101)</f>
        <v>10000</v>
      </c>
      <c r="U96" s="153"/>
      <c r="V96" s="153"/>
      <c r="W96" s="153"/>
      <c r="X96" s="153"/>
      <c r="Y96" s="153"/>
      <c r="Z96" s="128">
        <f>Z97+Z98+Z99+Z100+Z101</f>
        <v>8500</v>
      </c>
      <c r="AA96" s="128">
        <f t="shared" si="33"/>
        <v>8500</v>
      </c>
    </row>
    <row r="97" spans="1:27" ht="12.75">
      <c r="A97" s="108">
        <v>3221</v>
      </c>
      <c r="B97" s="109" t="s">
        <v>51</v>
      </c>
      <c r="C97" s="112">
        <f t="shared" si="34"/>
        <v>500</v>
      </c>
      <c r="D97" s="112">
        <f t="shared" si="34"/>
        <v>0</v>
      </c>
      <c r="E97" s="112">
        <f t="shared" si="34"/>
        <v>1500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500</v>
      </c>
      <c r="P97" s="112"/>
      <c r="Q97" s="112">
        <v>1500</v>
      </c>
      <c r="R97" s="112"/>
      <c r="S97" s="112"/>
      <c r="T97" s="112"/>
      <c r="U97" s="112"/>
      <c r="V97" s="112"/>
      <c r="W97" s="112"/>
      <c r="X97" s="112"/>
      <c r="Y97" s="112"/>
      <c r="Z97" s="111">
        <f>E97</f>
        <v>1500</v>
      </c>
      <c r="AA97" s="111">
        <f t="shared" si="33"/>
        <v>1500</v>
      </c>
    </row>
    <row r="98" spans="1:27" ht="12.75">
      <c r="A98" s="108">
        <v>3225</v>
      </c>
      <c r="B98" s="109" t="s">
        <v>54</v>
      </c>
      <c r="C98" s="112">
        <f aca="true" t="shared" si="36" ref="C98:E101">O98</f>
        <v>0</v>
      </c>
      <c r="D98" s="112">
        <f t="shared" si="36"/>
        <v>7146</v>
      </c>
      <c r="E98" s="112">
        <f t="shared" si="36"/>
        <v>0</v>
      </c>
      <c r="F98" s="111"/>
      <c r="G98" s="111"/>
      <c r="H98" s="111"/>
      <c r="I98" s="112"/>
      <c r="J98" s="112"/>
      <c r="K98" s="112"/>
      <c r="L98" s="112"/>
      <c r="M98" s="112"/>
      <c r="N98" s="112"/>
      <c r="O98" s="112"/>
      <c r="P98" s="112">
        <v>7146</v>
      </c>
      <c r="Q98" s="112">
        <v>0</v>
      </c>
      <c r="R98" s="112"/>
      <c r="S98" s="112"/>
      <c r="T98" s="112">
        <v>10000</v>
      </c>
      <c r="U98" s="112"/>
      <c r="V98" s="112"/>
      <c r="W98" s="112"/>
      <c r="X98" s="112"/>
      <c r="Y98" s="112"/>
      <c r="Z98" s="111">
        <f>E98</f>
        <v>0</v>
      </c>
      <c r="AA98" s="111">
        <f t="shared" si="33"/>
        <v>0</v>
      </c>
    </row>
    <row r="99" spans="1:27" ht="12.75">
      <c r="A99" s="108">
        <v>3227</v>
      </c>
      <c r="B99" s="109" t="s">
        <v>76</v>
      </c>
      <c r="C99" s="112">
        <f t="shared" si="36"/>
        <v>250</v>
      </c>
      <c r="D99" s="112">
        <f t="shared" si="36"/>
        <v>0</v>
      </c>
      <c r="E99" s="112">
        <f t="shared" si="36"/>
        <v>2000</v>
      </c>
      <c r="F99" s="111"/>
      <c r="G99" s="111"/>
      <c r="H99" s="111"/>
      <c r="I99" s="112"/>
      <c r="J99" s="112"/>
      <c r="K99" s="112"/>
      <c r="L99" s="112"/>
      <c r="M99" s="112"/>
      <c r="N99" s="112"/>
      <c r="O99" s="112">
        <v>250</v>
      </c>
      <c r="P99" s="112"/>
      <c r="Q99" s="112">
        <v>2000</v>
      </c>
      <c r="R99" s="112"/>
      <c r="S99" s="112"/>
      <c r="T99" s="112"/>
      <c r="U99" s="112"/>
      <c r="V99" s="112"/>
      <c r="W99" s="112"/>
      <c r="X99" s="112"/>
      <c r="Y99" s="112"/>
      <c r="Z99" s="111">
        <f>E99</f>
        <v>2000</v>
      </c>
      <c r="AA99" s="111">
        <f t="shared" si="33"/>
        <v>2000</v>
      </c>
    </row>
    <row r="100" spans="1:27" ht="12.75">
      <c r="A100" s="108">
        <v>323</v>
      </c>
      <c r="B100" s="109" t="s">
        <v>40</v>
      </c>
      <c r="C100" s="112">
        <f t="shared" si="36"/>
        <v>0</v>
      </c>
      <c r="D100" s="112">
        <f t="shared" si="36"/>
        <v>0</v>
      </c>
      <c r="E100" s="112">
        <f t="shared" si="36"/>
        <v>0</v>
      </c>
      <c r="F100" s="111"/>
      <c r="G100" s="111"/>
      <c r="H100" s="111"/>
      <c r="I100" s="112"/>
      <c r="J100" s="112"/>
      <c r="K100" s="112"/>
      <c r="L100" s="112"/>
      <c r="M100" s="112"/>
      <c r="N100" s="112"/>
      <c r="O100" s="112"/>
      <c r="P100" s="112"/>
      <c r="Q100" s="112">
        <v>0</v>
      </c>
      <c r="R100" s="112"/>
      <c r="S100" s="112"/>
      <c r="T100" s="112"/>
      <c r="U100" s="112"/>
      <c r="V100" s="112"/>
      <c r="W100" s="112"/>
      <c r="X100" s="112"/>
      <c r="Y100" s="112"/>
      <c r="Z100" s="111">
        <f>E100</f>
        <v>0</v>
      </c>
      <c r="AA100" s="111">
        <f t="shared" si="33"/>
        <v>0</v>
      </c>
    </row>
    <row r="101" spans="1:27" ht="12.75">
      <c r="A101" s="108">
        <v>3237</v>
      </c>
      <c r="B101" s="109" t="s">
        <v>157</v>
      </c>
      <c r="C101" s="112">
        <f t="shared" si="36"/>
        <v>0</v>
      </c>
      <c r="D101" s="112">
        <f t="shared" si="36"/>
        <v>1939</v>
      </c>
      <c r="E101" s="112">
        <f t="shared" si="36"/>
        <v>5000</v>
      </c>
      <c r="F101" s="111"/>
      <c r="G101" s="111"/>
      <c r="H101" s="111"/>
      <c r="I101" s="112"/>
      <c r="J101" s="112"/>
      <c r="K101" s="112"/>
      <c r="L101" s="112"/>
      <c r="M101" s="112"/>
      <c r="N101" s="112"/>
      <c r="O101" s="112"/>
      <c r="P101" s="112">
        <v>1939</v>
      </c>
      <c r="Q101" s="112">
        <v>5000</v>
      </c>
      <c r="R101" s="112"/>
      <c r="S101" s="112"/>
      <c r="T101" s="112"/>
      <c r="U101" s="112"/>
      <c r="V101" s="112"/>
      <c r="W101" s="112"/>
      <c r="X101" s="112"/>
      <c r="Y101" s="112"/>
      <c r="Z101" s="111">
        <f>E101</f>
        <v>5000</v>
      </c>
      <c r="AA101" s="111">
        <f t="shared" si="33"/>
        <v>5000</v>
      </c>
    </row>
    <row r="102" spans="1:27" ht="12.75">
      <c r="A102" s="152">
        <v>329</v>
      </c>
      <c r="B102" s="110" t="s">
        <v>41</v>
      </c>
      <c r="C102" s="153">
        <f aca="true" t="shared" si="37" ref="C102:E103">O102+R102</f>
        <v>22750</v>
      </c>
      <c r="D102" s="153">
        <f t="shared" si="37"/>
        <v>4026</v>
      </c>
      <c r="E102" s="153">
        <f t="shared" si="37"/>
        <v>15000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>
        <f>O103</f>
        <v>17750</v>
      </c>
      <c r="P102" s="153">
        <f>P103</f>
        <v>4026</v>
      </c>
      <c r="Q102" s="153">
        <f>Q103</f>
        <v>10000</v>
      </c>
      <c r="R102" s="153">
        <f>R103</f>
        <v>5000</v>
      </c>
      <c r="S102" s="153"/>
      <c r="T102" s="153">
        <f>SUM(T103)</f>
        <v>5000</v>
      </c>
      <c r="U102" s="153"/>
      <c r="V102" s="153"/>
      <c r="W102" s="153"/>
      <c r="X102" s="153"/>
      <c r="Y102" s="153"/>
      <c r="Z102" s="128">
        <f>Z103</f>
        <v>15000</v>
      </c>
      <c r="AA102" s="128">
        <f t="shared" si="33"/>
        <v>15000</v>
      </c>
    </row>
    <row r="103" spans="1:27" ht="12.75">
      <c r="A103" s="108">
        <v>3299</v>
      </c>
      <c r="B103" s="109" t="s">
        <v>41</v>
      </c>
      <c r="C103" s="112">
        <f t="shared" si="37"/>
        <v>22750</v>
      </c>
      <c r="D103" s="112">
        <f t="shared" si="37"/>
        <v>4026</v>
      </c>
      <c r="E103" s="112">
        <f t="shared" si="37"/>
        <v>15000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>
        <v>17750</v>
      </c>
      <c r="P103" s="112">
        <v>4026</v>
      </c>
      <c r="Q103" s="112">
        <v>10000</v>
      </c>
      <c r="R103" s="112">
        <v>5000</v>
      </c>
      <c r="S103" s="112"/>
      <c r="T103" s="112">
        <v>5000</v>
      </c>
      <c r="U103" s="112"/>
      <c r="V103" s="112"/>
      <c r="W103" s="112"/>
      <c r="X103" s="112"/>
      <c r="Y103" s="112"/>
      <c r="Z103" s="111">
        <f>E103</f>
        <v>15000</v>
      </c>
      <c r="AA103" s="111">
        <f t="shared" si="33"/>
        <v>15000</v>
      </c>
    </row>
    <row r="104" spans="1:27" ht="17.25" customHeight="1">
      <c r="A104" s="169"/>
      <c r="B104" s="170"/>
      <c r="C104" s="163"/>
      <c r="D104" s="168"/>
      <c r="E104" s="168"/>
      <c r="F104" s="168"/>
      <c r="G104" s="168"/>
      <c r="H104" s="168"/>
      <c r="I104" s="163"/>
      <c r="J104" s="168"/>
      <c r="K104" s="168"/>
      <c r="L104" s="168"/>
      <c r="M104" s="168"/>
      <c r="N104" s="168"/>
      <c r="O104" s="168"/>
      <c r="P104" s="168"/>
      <c r="Q104" s="168"/>
      <c r="R104" s="163"/>
      <c r="S104" s="168"/>
      <c r="T104" s="168"/>
      <c r="U104" s="168"/>
      <c r="V104" s="168"/>
      <c r="W104" s="168"/>
      <c r="X104" s="163"/>
      <c r="Y104" s="168"/>
      <c r="Z104" s="163"/>
      <c r="AA104" s="168"/>
    </row>
    <row r="105" spans="1:27" ht="12.75">
      <c r="A105" s="269" t="s">
        <v>85</v>
      </c>
      <c r="B105" s="270"/>
      <c r="C105" s="143">
        <f>C12+C29+C73+C89+C104</f>
        <v>10393889</v>
      </c>
      <c r="D105" s="143">
        <f>D12+D29+D73+D89+D104</f>
        <v>2585582.78</v>
      </c>
      <c r="E105" s="143">
        <f>E12+E29+E73+E89+E104</f>
        <v>10743750</v>
      </c>
      <c r="F105" s="143">
        <f>F12+F29+F104</f>
        <v>8817032</v>
      </c>
      <c r="G105" s="143">
        <f>G12+G29+G104</f>
        <v>2175233</v>
      </c>
      <c r="H105" s="143">
        <f>H12+H29+H104</f>
        <v>8977394</v>
      </c>
      <c r="I105" s="143">
        <f>I29+I104</f>
        <v>675653</v>
      </c>
      <c r="J105" s="143">
        <f>J29+J104</f>
        <v>191883.78</v>
      </c>
      <c r="K105" s="143">
        <f>K29+K104</f>
        <v>723432</v>
      </c>
      <c r="L105" s="143">
        <f>L29</f>
        <v>25000</v>
      </c>
      <c r="M105" s="143">
        <f>M29</f>
        <v>708</v>
      </c>
      <c r="N105" s="143">
        <f>N29</f>
        <v>40580</v>
      </c>
      <c r="O105" s="143">
        <f>O29+O73+O89+O104</f>
        <v>660900</v>
      </c>
      <c r="P105" s="143">
        <f>P29+P73+P89+P104</f>
        <v>152258</v>
      </c>
      <c r="Q105" s="143">
        <f>Q29+Q73+Q89+Q104</f>
        <v>712200</v>
      </c>
      <c r="R105" s="143">
        <f>R89+R73+R29+R12</f>
        <v>211804</v>
      </c>
      <c r="S105" s="143">
        <f>S89+S73+S29+S12</f>
        <v>59150</v>
      </c>
      <c r="T105" s="143">
        <f>T89+T73+T29+T12</f>
        <v>277144</v>
      </c>
      <c r="U105" s="143">
        <f>U104+U29</f>
        <v>3500</v>
      </c>
      <c r="V105" s="143">
        <f>V104+V29</f>
        <v>5950</v>
      </c>
      <c r="W105" s="189">
        <f>W104+W29</f>
        <v>13000</v>
      </c>
      <c r="X105" s="143">
        <f>X104+X29</f>
        <v>0</v>
      </c>
      <c r="Y105" s="143">
        <f>Y104+Y29</f>
        <v>0</v>
      </c>
      <c r="Z105" s="143">
        <f>E105</f>
        <v>10743750</v>
      </c>
      <c r="AA105" s="143">
        <f>Z105</f>
        <v>10743750</v>
      </c>
    </row>
    <row r="106" spans="1:27" ht="12.75">
      <c r="A106" s="92"/>
      <c r="B106" s="95"/>
      <c r="C106" s="117"/>
      <c r="D106" s="117"/>
      <c r="E106" s="117"/>
      <c r="F106" s="118"/>
      <c r="G106" s="118"/>
      <c r="H106" s="118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8"/>
      <c r="AA106" s="118"/>
    </row>
    <row r="107" spans="1:27" ht="12.75">
      <c r="A107" s="92"/>
      <c r="B107" s="95"/>
      <c r="C107" s="117"/>
      <c r="D107" s="117"/>
      <c r="E107" s="117"/>
      <c r="F107" s="118"/>
      <c r="G107" s="118"/>
      <c r="H107" s="118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8"/>
      <c r="AA107" s="118"/>
    </row>
    <row r="108" spans="1:27" ht="12.75">
      <c r="A108" s="92"/>
      <c r="B108" s="271" t="s">
        <v>96</v>
      </c>
      <c r="C108" s="266"/>
      <c r="D108" s="266"/>
      <c r="E108" s="266"/>
      <c r="F108" s="266"/>
      <c r="G108" s="266"/>
      <c r="H108" s="266"/>
      <c r="I108" s="266"/>
      <c r="J108"/>
      <c r="K108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8"/>
      <c r="AA108" s="118"/>
    </row>
    <row r="109" spans="1:27" ht="12.75">
      <c r="A109" s="92"/>
      <c r="B109" s="271" t="s">
        <v>97</v>
      </c>
      <c r="C109" s="266"/>
      <c r="D109" s="266"/>
      <c r="E109" s="266"/>
      <c r="F109" s="266"/>
      <c r="G109" s="266"/>
      <c r="H109" s="266"/>
      <c r="I109" s="266"/>
      <c r="J109"/>
      <c r="K109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8"/>
      <c r="AA109" s="118"/>
    </row>
    <row r="110" spans="1:27" ht="12.75">
      <c r="A110" s="92"/>
      <c r="B110" s="95"/>
      <c r="C110" s="117"/>
      <c r="D110" s="117"/>
      <c r="E110" s="117"/>
      <c r="F110" s="118"/>
      <c r="G110" s="118"/>
      <c r="H110" s="118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8"/>
      <c r="AA110" s="118"/>
    </row>
    <row r="111" spans="1:27" ht="12.75">
      <c r="A111" s="139" t="s">
        <v>98</v>
      </c>
      <c r="B111" s="267" t="s">
        <v>114</v>
      </c>
      <c r="C111" s="268"/>
      <c r="D111" s="268"/>
      <c r="E111" s="268"/>
      <c r="F111" s="268"/>
      <c r="G111" s="176"/>
      <c r="H111" s="176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ht="12.75">
      <c r="A112" s="125">
        <v>3</v>
      </c>
      <c r="B112" s="126" t="s">
        <v>32</v>
      </c>
      <c r="C112" s="127">
        <f>I112</f>
        <v>2500</v>
      </c>
      <c r="D112" s="127">
        <f>D113</f>
        <v>0</v>
      </c>
      <c r="E112" s="127">
        <f>E113</f>
        <v>5137</v>
      </c>
      <c r="F112" s="127">
        <f>F113+F123</f>
        <v>0</v>
      </c>
      <c r="G112" s="127"/>
      <c r="H112" s="127"/>
      <c r="I112" s="127">
        <f>I113</f>
        <v>2500</v>
      </c>
      <c r="J112" s="127">
        <f aca="true" t="shared" si="38" ref="J112:Q112">J113</f>
        <v>0</v>
      </c>
      <c r="K112" s="127">
        <f t="shared" si="38"/>
        <v>2500</v>
      </c>
      <c r="L112" s="127">
        <f t="shared" si="38"/>
        <v>0</v>
      </c>
      <c r="M112" s="127">
        <f t="shared" si="38"/>
        <v>0</v>
      </c>
      <c r="N112" s="127">
        <f t="shared" si="38"/>
        <v>0</v>
      </c>
      <c r="O112" s="127">
        <f t="shared" si="38"/>
        <v>0</v>
      </c>
      <c r="P112" s="127">
        <f t="shared" si="38"/>
        <v>0</v>
      </c>
      <c r="Q112" s="127">
        <f t="shared" si="38"/>
        <v>2637</v>
      </c>
      <c r="R112" s="127">
        <f>R113+R123</f>
        <v>0</v>
      </c>
      <c r="S112" s="127"/>
      <c r="T112" s="127"/>
      <c r="U112" s="127"/>
      <c r="V112" s="127"/>
      <c r="W112" s="127"/>
      <c r="X112" s="127"/>
      <c r="Y112" s="127"/>
      <c r="Z112" s="127">
        <f>E112</f>
        <v>5137</v>
      </c>
      <c r="AA112" s="127">
        <f>Z112</f>
        <v>5137</v>
      </c>
    </row>
    <row r="113" spans="1:27" ht="12.75">
      <c r="A113" s="129">
        <v>32</v>
      </c>
      <c r="B113" s="171" t="s">
        <v>99</v>
      </c>
      <c r="C113" s="148">
        <f>I113</f>
        <v>2500</v>
      </c>
      <c r="D113" s="148">
        <f>D114+D119+D121+D123</f>
        <v>0</v>
      </c>
      <c r="E113" s="148">
        <f>E114+E119+E121+E123</f>
        <v>5137</v>
      </c>
      <c r="F113" s="148">
        <f>F114+F116+F118</f>
        <v>0</v>
      </c>
      <c r="G113" s="148"/>
      <c r="H113" s="148"/>
      <c r="I113" s="148">
        <f>I114+I119+I121+I123</f>
        <v>2500</v>
      </c>
      <c r="J113" s="148">
        <f aca="true" t="shared" si="39" ref="J113:Q113">J114+J119+J121+J123</f>
        <v>0</v>
      </c>
      <c r="K113" s="148">
        <f t="shared" si="39"/>
        <v>2500</v>
      </c>
      <c r="L113" s="148">
        <f t="shared" si="39"/>
        <v>0</v>
      </c>
      <c r="M113" s="148">
        <f t="shared" si="39"/>
        <v>0</v>
      </c>
      <c r="N113" s="148">
        <f t="shared" si="39"/>
        <v>0</v>
      </c>
      <c r="O113" s="148">
        <f t="shared" si="39"/>
        <v>0</v>
      </c>
      <c r="P113" s="148">
        <f t="shared" si="39"/>
        <v>0</v>
      </c>
      <c r="Q113" s="148">
        <f t="shared" si="39"/>
        <v>2637</v>
      </c>
      <c r="R113" s="148">
        <f>R114+R116+R118</f>
        <v>0</v>
      </c>
      <c r="S113" s="148"/>
      <c r="T113" s="148"/>
      <c r="U113" s="148"/>
      <c r="V113" s="148"/>
      <c r="W113" s="148"/>
      <c r="X113" s="148"/>
      <c r="Y113" s="148"/>
      <c r="Z113" s="148">
        <f>E113</f>
        <v>5137</v>
      </c>
      <c r="AA113" s="148">
        <f aca="true" t="shared" si="40" ref="AA113:AA122">Z113</f>
        <v>5137</v>
      </c>
    </row>
    <row r="114" spans="1:27" ht="12.75">
      <c r="A114" s="152">
        <v>321</v>
      </c>
      <c r="B114" s="110" t="s">
        <v>100</v>
      </c>
      <c r="C114" s="153">
        <f>I114</f>
        <v>750</v>
      </c>
      <c r="D114" s="153">
        <f>SUM(D115:D118)</f>
        <v>0</v>
      </c>
      <c r="E114" s="153">
        <f>SUM(E115:E118)</f>
        <v>2750</v>
      </c>
      <c r="F114" s="153">
        <f>F115</f>
        <v>0</v>
      </c>
      <c r="G114" s="153"/>
      <c r="H114" s="153"/>
      <c r="I114" s="153">
        <f>I115+I116+I117+I118</f>
        <v>750</v>
      </c>
      <c r="J114" s="153">
        <f aca="true" t="shared" si="41" ref="J114:Q114">J115+J116+J117+J118</f>
        <v>0</v>
      </c>
      <c r="K114" s="153">
        <f t="shared" si="41"/>
        <v>750</v>
      </c>
      <c r="L114" s="153">
        <f t="shared" si="41"/>
        <v>0</v>
      </c>
      <c r="M114" s="153">
        <f t="shared" si="41"/>
        <v>0</v>
      </c>
      <c r="N114" s="153">
        <f t="shared" si="41"/>
        <v>0</v>
      </c>
      <c r="O114" s="153">
        <f t="shared" si="41"/>
        <v>0</v>
      </c>
      <c r="P114" s="153">
        <f t="shared" si="41"/>
        <v>0</v>
      </c>
      <c r="Q114" s="153">
        <f t="shared" si="41"/>
        <v>2000</v>
      </c>
      <c r="R114" s="153">
        <f>R115</f>
        <v>0</v>
      </c>
      <c r="S114" s="153"/>
      <c r="T114" s="153"/>
      <c r="U114" s="153"/>
      <c r="V114" s="153"/>
      <c r="W114" s="153"/>
      <c r="X114" s="153"/>
      <c r="Y114" s="153"/>
      <c r="Z114" s="153">
        <f>C114</f>
        <v>750</v>
      </c>
      <c r="AA114" s="153">
        <f t="shared" si="40"/>
        <v>750</v>
      </c>
    </row>
    <row r="115" spans="1:27" ht="12.75">
      <c r="A115" s="108">
        <v>3211</v>
      </c>
      <c r="B115" s="109" t="s">
        <v>65</v>
      </c>
      <c r="C115" s="112">
        <f>I115</f>
        <v>750</v>
      </c>
      <c r="D115" s="112">
        <f aca="true" t="shared" si="42" ref="D115:E118">G115+J115+M115+P115+S115+V115</f>
        <v>0</v>
      </c>
      <c r="E115" s="112">
        <f t="shared" si="42"/>
        <v>2250</v>
      </c>
      <c r="F115" s="112"/>
      <c r="G115" s="112"/>
      <c r="H115" s="112"/>
      <c r="I115" s="112">
        <v>750</v>
      </c>
      <c r="J115" s="112"/>
      <c r="K115" s="112">
        <v>750</v>
      </c>
      <c r="L115" s="112"/>
      <c r="M115" s="112"/>
      <c r="N115" s="112"/>
      <c r="O115" s="112"/>
      <c r="P115" s="112"/>
      <c r="Q115" s="112">
        <v>1500</v>
      </c>
      <c r="R115" s="112"/>
      <c r="S115" s="112"/>
      <c r="T115" s="112"/>
      <c r="U115" s="112"/>
      <c r="V115" s="112"/>
      <c r="W115" s="112"/>
      <c r="X115" s="112"/>
      <c r="Y115" s="112"/>
      <c r="Z115" s="112">
        <f>E115</f>
        <v>2250</v>
      </c>
      <c r="AA115" s="112">
        <f t="shared" si="40"/>
        <v>2250</v>
      </c>
    </row>
    <row r="116" spans="1:27" ht="12.75">
      <c r="A116" s="162">
        <v>3212</v>
      </c>
      <c r="B116" s="161" t="s">
        <v>101</v>
      </c>
      <c r="C116" s="165"/>
      <c r="D116" s="112">
        <f t="shared" si="42"/>
        <v>0</v>
      </c>
      <c r="E116" s="112">
        <f t="shared" si="42"/>
        <v>0</v>
      </c>
      <c r="F116" s="165">
        <f>SUM(F117)</f>
        <v>0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>
        <f>C116</f>
        <v>0</v>
      </c>
      <c r="AA116" s="165">
        <f t="shared" si="40"/>
        <v>0</v>
      </c>
    </row>
    <row r="117" spans="1:27" ht="12.75">
      <c r="A117" s="108">
        <v>3213</v>
      </c>
      <c r="B117" s="109" t="s">
        <v>67</v>
      </c>
      <c r="C117" s="112"/>
      <c r="D117" s="112">
        <f t="shared" si="42"/>
        <v>0</v>
      </c>
      <c r="E117" s="112">
        <f t="shared" si="42"/>
        <v>0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>
        <f>C117</f>
        <v>0</v>
      </c>
      <c r="AA117" s="112">
        <f t="shared" si="40"/>
        <v>0</v>
      </c>
    </row>
    <row r="118" spans="1:27" ht="12.75">
      <c r="A118" s="162">
        <v>3214</v>
      </c>
      <c r="B118" s="161" t="s">
        <v>77</v>
      </c>
      <c r="C118" s="165"/>
      <c r="D118" s="112">
        <f t="shared" si="42"/>
        <v>0</v>
      </c>
      <c r="E118" s="112">
        <f t="shared" si="42"/>
        <v>500</v>
      </c>
      <c r="F118" s="165">
        <f>SUM(F120:F122)</f>
        <v>0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500</v>
      </c>
      <c r="R118" s="165">
        <f>SUM(R120:R122)</f>
        <v>0</v>
      </c>
      <c r="S118" s="165"/>
      <c r="T118" s="165"/>
      <c r="U118" s="165"/>
      <c r="V118" s="165"/>
      <c r="W118" s="165"/>
      <c r="X118" s="165"/>
      <c r="Y118" s="165"/>
      <c r="Z118" s="165">
        <f>E118</f>
        <v>500</v>
      </c>
      <c r="AA118" s="165">
        <f t="shared" si="40"/>
        <v>500</v>
      </c>
    </row>
    <row r="119" spans="1:27" ht="12.75">
      <c r="A119" s="152">
        <v>322</v>
      </c>
      <c r="B119" s="110" t="s">
        <v>39</v>
      </c>
      <c r="C119" s="153">
        <f>I119</f>
        <v>350</v>
      </c>
      <c r="D119" s="153">
        <f>D120</f>
        <v>0</v>
      </c>
      <c r="E119" s="153">
        <f>E120</f>
        <v>650</v>
      </c>
      <c r="F119" s="153"/>
      <c r="G119" s="153"/>
      <c r="H119" s="153"/>
      <c r="I119" s="153">
        <f>I120</f>
        <v>350</v>
      </c>
      <c r="J119" s="153"/>
      <c r="K119" s="153">
        <f>K120</f>
        <v>350</v>
      </c>
      <c r="L119" s="153"/>
      <c r="M119" s="153"/>
      <c r="N119" s="153"/>
      <c r="O119" s="153"/>
      <c r="P119" s="153"/>
      <c r="Q119" s="153">
        <f>Q120</f>
        <v>300</v>
      </c>
      <c r="R119" s="153"/>
      <c r="S119" s="153"/>
      <c r="T119" s="153"/>
      <c r="U119" s="153"/>
      <c r="V119" s="153"/>
      <c r="W119" s="153"/>
      <c r="X119" s="153"/>
      <c r="Y119" s="153"/>
      <c r="Z119" s="153">
        <f>Z120</f>
        <v>650</v>
      </c>
      <c r="AA119" s="153">
        <f>AA120</f>
        <v>650</v>
      </c>
    </row>
    <row r="120" spans="1:27" ht="12.75" customHeight="1">
      <c r="A120" s="108">
        <v>3221</v>
      </c>
      <c r="B120" s="109" t="s">
        <v>109</v>
      </c>
      <c r="C120" s="112">
        <f>I120</f>
        <v>350</v>
      </c>
      <c r="D120" s="112">
        <f>G120+J120+M120+P120+S120+V120</f>
        <v>0</v>
      </c>
      <c r="E120" s="112">
        <f>H120+K120+N120+Q120+T120+W120</f>
        <v>650</v>
      </c>
      <c r="F120" s="112"/>
      <c r="G120" s="112"/>
      <c r="H120" s="112"/>
      <c r="I120" s="112">
        <v>350</v>
      </c>
      <c r="J120" s="112"/>
      <c r="K120" s="112">
        <v>350</v>
      </c>
      <c r="L120" s="112"/>
      <c r="M120" s="112"/>
      <c r="N120" s="112"/>
      <c r="O120" s="112"/>
      <c r="P120" s="112"/>
      <c r="Q120" s="112">
        <v>300</v>
      </c>
      <c r="R120" s="112"/>
      <c r="S120" s="112"/>
      <c r="T120" s="112"/>
      <c r="U120" s="112"/>
      <c r="V120" s="112"/>
      <c r="W120" s="112"/>
      <c r="X120" s="112"/>
      <c r="Y120" s="112"/>
      <c r="Z120" s="112">
        <f>E120</f>
        <v>650</v>
      </c>
      <c r="AA120" s="112">
        <f>Z120</f>
        <v>650</v>
      </c>
    </row>
    <row r="121" spans="1:27" ht="12.75" customHeight="1">
      <c r="A121" s="152">
        <v>323</v>
      </c>
      <c r="B121" s="110" t="s">
        <v>40</v>
      </c>
      <c r="C121" s="153">
        <f>C122</f>
        <v>400</v>
      </c>
      <c r="D121" s="153">
        <f>D122</f>
        <v>0</v>
      </c>
      <c r="E121" s="153">
        <f>E122</f>
        <v>400</v>
      </c>
      <c r="F121" s="153"/>
      <c r="G121" s="153"/>
      <c r="H121" s="153"/>
      <c r="I121" s="153">
        <f>I122</f>
        <v>400</v>
      </c>
      <c r="J121" s="153"/>
      <c r="K121" s="153">
        <f>K122</f>
        <v>400</v>
      </c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>
        <f>Z122</f>
        <v>400</v>
      </c>
      <c r="AA121" s="153">
        <f>AA122</f>
        <v>400</v>
      </c>
    </row>
    <row r="122" spans="1:27" ht="12.75">
      <c r="A122" s="108">
        <v>3237</v>
      </c>
      <c r="B122" s="109" t="s">
        <v>60</v>
      </c>
      <c r="C122" s="112">
        <f>I122</f>
        <v>400</v>
      </c>
      <c r="D122" s="112">
        <f>G122+J122+M122+P122+S122+V122</f>
        <v>0</v>
      </c>
      <c r="E122" s="112">
        <f>H122+K122+N122+Q122+T122+W122</f>
        <v>400</v>
      </c>
      <c r="F122" s="112"/>
      <c r="G122" s="112"/>
      <c r="H122" s="112"/>
      <c r="I122" s="112">
        <v>400</v>
      </c>
      <c r="J122" s="112"/>
      <c r="K122" s="112">
        <v>400</v>
      </c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>
        <f>C122</f>
        <v>400</v>
      </c>
      <c r="AA122" s="112">
        <f t="shared" si="40"/>
        <v>400</v>
      </c>
    </row>
    <row r="123" spans="1:27" ht="12.75">
      <c r="A123" s="152">
        <v>329</v>
      </c>
      <c r="B123" s="110" t="s">
        <v>41</v>
      </c>
      <c r="C123" s="153">
        <f>C124</f>
        <v>1000</v>
      </c>
      <c r="D123" s="153">
        <f>D124</f>
        <v>0</v>
      </c>
      <c r="E123" s="153">
        <f>E124</f>
        <v>1337</v>
      </c>
      <c r="F123" s="153"/>
      <c r="G123" s="153"/>
      <c r="H123" s="153"/>
      <c r="I123" s="153">
        <f>I124</f>
        <v>1000</v>
      </c>
      <c r="J123" s="153"/>
      <c r="K123" s="153">
        <f>K124</f>
        <v>1000</v>
      </c>
      <c r="L123" s="153"/>
      <c r="M123" s="153"/>
      <c r="N123" s="153"/>
      <c r="O123" s="153"/>
      <c r="P123" s="153"/>
      <c r="Q123" s="153">
        <f>Q124</f>
        <v>337</v>
      </c>
      <c r="R123" s="153"/>
      <c r="S123" s="153"/>
      <c r="T123" s="153"/>
      <c r="U123" s="153"/>
      <c r="V123" s="153"/>
      <c r="W123" s="153"/>
      <c r="X123" s="153"/>
      <c r="Y123" s="153"/>
      <c r="Z123" s="153">
        <f>Z124</f>
        <v>1337</v>
      </c>
      <c r="AA123" s="153">
        <f>Z123</f>
        <v>1337</v>
      </c>
    </row>
    <row r="124" spans="1:27" ht="12.75">
      <c r="A124" s="108">
        <v>3299</v>
      </c>
      <c r="B124" s="109" t="s">
        <v>41</v>
      </c>
      <c r="C124" s="165">
        <f>I124</f>
        <v>1000</v>
      </c>
      <c r="D124" s="165">
        <f>G124+J124+M124+P124+S124+V124</f>
        <v>0</v>
      </c>
      <c r="E124" s="165">
        <f>H124+K124+N124+Q124+T124+W124</f>
        <v>1337</v>
      </c>
      <c r="F124" s="165"/>
      <c r="G124" s="165"/>
      <c r="H124" s="165"/>
      <c r="I124" s="165">
        <v>1000</v>
      </c>
      <c r="J124" s="165"/>
      <c r="K124" s="165">
        <v>1000</v>
      </c>
      <c r="L124" s="165"/>
      <c r="M124" s="165"/>
      <c r="N124" s="165"/>
      <c r="O124" s="165"/>
      <c r="P124" s="165"/>
      <c r="Q124" s="165">
        <v>337</v>
      </c>
      <c r="R124" s="165"/>
      <c r="S124" s="165"/>
      <c r="T124" s="165"/>
      <c r="U124" s="165"/>
      <c r="V124" s="165"/>
      <c r="W124" s="165"/>
      <c r="X124" s="165"/>
      <c r="Y124" s="165"/>
      <c r="Z124" s="165">
        <f>E124</f>
        <v>1337</v>
      </c>
      <c r="AA124" s="165">
        <f>F124</f>
        <v>0</v>
      </c>
    </row>
    <row r="125" spans="1:27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1:27" ht="12.75">
      <c r="A126" s="269" t="s">
        <v>85</v>
      </c>
      <c r="B126" s="270"/>
      <c r="C126" s="143">
        <f>I126</f>
        <v>2500</v>
      </c>
      <c r="D126" s="143">
        <f>J126</f>
        <v>0</v>
      </c>
      <c r="E126" s="143">
        <f>E112</f>
        <v>5137</v>
      </c>
      <c r="F126" s="143">
        <f>F112</f>
        <v>0</v>
      </c>
      <c r="G126" s="143"/>
      <c r="H126" s="143"/>
      <c r="I126" s="143">
        <f>I112</f>
        <v>2500</v>
      </c>
      <c r="J126" s="143"/>
      <c r="K126" s="143">
        <f>K112</f>
        <v>2500</v>
      </c>
      <c r="L126" s="143">
        <f>L112</f>
        <v>0</v>
      </c>
      <c r="M126" s="143"/>
      <c r="N126" s="143"/>
      <c r="O126" s="143">
        <f>O112</f>
        <v>0</v>
      </c>
      <c r="P126" s="143">
        <f>P112</f>
        <v>0</v>
      </c>
      <c r="Q126" s="143">
        <f>Q112</f>
        <v>2637</v>
      </c>
      <c r="R126" s="143"/>
      <c r="S126" s="143"/>
      <c r="T126" s="143"/>
      <c r="U126" s="143">
        <f>U112</f>
        <v>0</v>
      </c>
      <c r="V126" s="143"/>
      <c r="W126" s="143"/>
      <c r="X126" s="143">
        <f>X112</f>
        <v>0</v>
      </c>
      <c r="Y126" s="143">
        <f>Y112</f>
        <v>0</v>
      </c>
      <c r="Z126" s="143">
        <f>Z112</f>
        <v>5137</v>
      </c>
      <c r="AA126" s="143">
        <f>AA112</f>
        <v>5137</v>
      </c>
    </row>
    <row r="127" spans="1:27" ht="12.75">
      <c r="A127" s="92"/>
      <c r="B127" s="95"/>
      <c r="C127" s="117"/>
      <c r="D127" s="117"/>
      <c r="E127" s="117"/>
      <c r="F127" s="118"/>
      <c r="G127" s="118"/>
      <c r="H127" s="118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8"/>
      <c r="AA127" s="118"/>
    </row>
    <row r="128" spans="1:27" ht="12.75">
      <c r="A128" s="92"/>
      <c r="B128" s="95"/>
      <c r="C128" s="117"/>
      <c r="D128" s="117"/>
      <c r="E128" s="117"/>
      <c r="F128" s="118"/>
      <c r="G128" s="118"/>
      <c r="H128" s="118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8"/>
      <c r="AA128" s="118"/>
    </row>
    <row r="129" spans="1:27" ht="12.75">
      <c r="A129" s="92"/>
      <c r="B129" s="95"/>
      <c r="C129" s="117"/>
      <c r="D129" s="117"/>
      <c r="E129" s="117"/>
      <c r="F129" s="118"/>
      <c r="G129" s="118"/>
      <c r="H129" s="118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8"/>
      <c r="AA129" s="118"/>
    </row>
    <row r="130" spans="1:27" ht="12.75">
      <c r="A130" s="92"/>
      <c r="B130" s="95"/>
      <c r="C130" s="117"/>
      <c r="D130" s="117"/>
      <c r="E130" s="117"/>
      <c r="F130" s="118"/>
      <c r="G130" s="118"/>
      <c r="H130" s="118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8"/>
      <c r="AA130" s="118"/>
    </row>
    <row r="131" spans="1:27" ht="12.75">
      <c r="A131" s="92"/>
      <c r="B131" s="271" t="s">
        <v>96</v>
      </c>
      <c r="C131" s="266"/>
      <c r="D131" s="266"/>
      <c r="E131" s="266"/>
      <c r="F131" s="266"/>
      <c r="G131" s="266"/>
      <c r="H131" s="266"/>
      <c r="I131" s="266"/>
      <c r="J131"/>
      <c r="K131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8"/>
      <c r="AA131" s="118"/>
    </row>
    <row r="132" spans="1:27" ht="12.75">
      <c r="A132" s="92"/>
      <c r="B132" s="271" t="s">
        <v>158</v>
      </c>
      <c r="C132" s="266"/>
      <c r="D132" s="266"/>
      <c r="E132" s="266"/>
      <c r="F132" s="266"/>
      <c r="G132" s="266"/>
      <c r="H132" s="266"/>
      <c r="I132" s="266"/>
      <c r="J132"/>
      <c r="K132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8"/>
      <c r="AA132" s="118"/>
    </row>
    <row r="133" spans="1:27" ht="12.75">
      <c r="A133" s="92"/>
      <c r="B133" s="95"/>
      <c r="C133" s="117"/>
      <c r="D133" s="117"/>
      <c r="E133" s="117"/>
      <c r="F133" s="118"/>
      <c r="G133" s="118"/>
      <c r="H133" s="118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8"/>
      <c r="AA133" s="118"/>
    </row>
    <row r="134" spans="1:27" ht="12.75">
      <c r="A134" s="139" t="s">
        <v>159</v>
      </c>
      <c r="B134" s="267" t="s">
        <v>160</v>
      </c>
      <c r="C134" s="268"/>
      <c r="D134" s="268"/>
      <c r="E134" s="268"/>
      <c r="F134" s="268"/>
      <c r="G134" s="179"/>
      <c r="H134" s="179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1:27" ht="12.75">
      <c r="A135" s="125">
        <v>3</v>
      </c>
      <c r="B135" s="126" t="s">
        <v>32</v>
      </c>
      <c r="C135" s="127">
        <f aca="true" t="shared" si="43" ref="C135:D137">I135</f>
        <v>0</v>
      </c>
      <c r="D135" s="127">
        <f>D136</f>
        <v>25273</v>
      </c>
      <c r="E135" s="127">
        <f>E136</f>
        <v>29169</v>
      </c>
      <c r="F135" s="127">
        <f>F136+F149</f>
        <v>0</v>
      </c>
      <c r="G135" s="127"/>
      <c r="H135" s="127"/>
      <c r="I135" s="127">
        <f aca="true" t="shared" si="44" ref="I135:Q135">I136</f>
        <v>0</v>
      </c>
      <c r="J135" s="127">
        <f t="shared" si="44"/>
        <v>20523</v>
      </c>
      <c r="K135" s="127">
        <f t="shared" si="44"/>
        <v>22669</v>
      </c>
      <c r="L135" s="127">
        <f t="shared" si="44"/>
        <v>0</v>
      </c>
      <c r="M135" s="127">
        <f t="shared" si="44"/>
        <v>0</v>
      </c>
      <c r="N135" s="127">
        <f t="shared" si="44"/>
        <v>0</v>
      </c>
      <c r="O135" s="127">
        <f t="shared" si="44"/>
        <v>0</v>
      </c>
      <c r="P135" s="127">
        <f t="shared" si="44"/>
        <v>4750</v>
      </c>
      <c r="Q135" s="127">
        <f t="shared" si="44"/>
        <v>6500</v>
      </c>
      <c r="R135" s="127">
        <f>R136+R149</f>
        <v>0</v>
      </c>
      <c r="S135" s="127"/>
      <c r="T135" s="127"/>
      <c r="U135" s="127"/>
      <c r="V135" s="127"/>
      <c r="W135" s="127"/>
      <c r="X135" s="127"/>
      <c r="Y135" s="127"/>
      <c r="Z135" s="127">
        <f>Z136</f>
        <v>29169</v>
      </c>
      <c r="AA135" s="127">
        <f>Z135</f>
        <v>29169</v>
      </c>
    </row>
    <row r="136" spans="1:27" ht="12.75">
      <c r="A136" s="129">
        <v>32</v>
      </c>
      <c r="B136" s="171" t="s">
        <v>99</v>
      </c>
      <c r="C136" s="148">
        <f t="shared" si="43"/>
        <v>0</v>
      </c>
      <c r="D136" s="148">
        <f>D137+D144+D149+D147</f>
        <v>25273</v>
      </c>
      <c r="E136" s="148">
        <f>E137+E142+E144+E149</f>
        <v>29169</v>
      </c>
      <c r="F136" s="148">
        <f>F137+F139+F141</f>
        <v>0</v>
      </c>
      <c r="G136" s="148"/>
      <c r="H136" s="148"/>
      <c r="I136" s="148">
        <f aca="true" t="shared" si="45" ref="I136:Q136">I137+I142+I144+I149</f>
        <v>0</v>
      </c>
      <c r="J136" s="148">
        <f>J137+J142+J144+J147+J149</f>
        <v>20523</v>
      </c>
      <c r="K136" s="148">
        <f t="shared" si="45"/>
        <v>22669</v>
      </c>
      <c r="L136" s="148">
        <f t="shared" si="45"/>
        <v>0</v>
      </c>
      <c r="M136" s="148">
        <f t="shared" si="45"/>
        <v>0</v>
      </c>
      <c r="N136" s="148">
        <f t="shared" si="45"/>
        <v>0</v>
      </c>
      <c r="O136" s="148">
        <f t="shared" si="45"/>
        <v>0</v>
      </c>
      <c r="P136" s="148">
        <f t="shared" si="45"/>
        <v>4750</v>
      </c>
      <c r="Q136" s="148">
        <f t="shared" si="45"/>
        <v>6500</v>
      </c>
      <c r="R136" s="148">
        <f>R137+R139+R141</f>
        <v>0</v>
      </c>
      <c r="S136" s="148"/>
      <c r="T136" s="148"/>
      <c r="U136" s="148"/>
      <c r="V136" s="148"/>
      <c r="W136" s="148"/>
      <c r="X136" s="148"/>
      <c r="Y136" s="148"/>
      <c r="Z136" s="148">
        <f>E136</f>
        <v>29169</v>
      </c>
      <c r="AA136" s="148">
        <f aca="true" t="shared" si="46" ref="AA136:AA141">Z136</f>
        <v>29169</v>
      </c>
    </row>
    <row r="137" spans="1:27" ht="12.75">
      <c r="A137" s="152">
        <v>321</v>
      </c>
      <c r="B137" s="110" t="s">
        <v>100</v>
      </c>
      <c r="C137" s="153">
        <f t="shared" si="43"/>
        <v>0</v>
      </c>
      <c r="D137" s="153">
        <f t="shared" si="43"/>
        <v>1898</v>
      </c>
      <c r="E137" s="153">
        <f>H137+K137+N137+Q137+T137+W137</f>
        <v>1500</v>
      </c>
      <c r="F137" s="153">
        <f>F138</f>
        <v>0</v>
      </c>
      <c r="G137" s="153"/>
      <c r="H137" s="153"/>
      <c r="I137" s="153">
        <f aca="true" t="shared" si="47" ref="I137:Q137">I138+I139+I140+I141</f>
        <v>0</v>
      </c>
      <c r="J137" s="153">
        <f t="shared" si="47"/>
        <v>1898</v>
      </c>
      <c r="K137" s="153">
        <f t="shared" si="47"/>
        <v>0</v>
      </c>
      <c r="L137" s="153">
        <f t="shared" si="47"/>
        <v>0</v>
      </c>
      <c r="M137" s="153">
        <f t="shared" si="47"/>
        <v>0</v>
      </c>
      <c r="N137" s="153">
        <f t="shared" si="47"/>
        <v>0</v>
      </c>
      <c r="O137" s="153">
        <f t="shared" si="47"/>
        <v>0</v>
      </c>
      <c r="P137" s="153">
        <f t="shared" si="47"/>
        <v>0</v>
      </c>
      <c r="Q137" s="153">
        <f t="shared" si="47"/>
        <v>1500</v>
      </c>
      <c r="R137" s="153">
        <f>R138</f>
        <v>0</v>
      </c>
      <c r="S137" s="153"/>
      <c r="T137" s="153"/>
      <c r="U137" s="153"/>
      <c r="V137" s="153"/>
      <c r="W137" s="153"/>
      <c r="X137" s="153"/>
      <c r="Y137" s="153"/>
      <c r="Z137" s="153">
        <f>E137</f>
        <v>1500</v>
      </c>
      <c r="AA137" s="153">
        <f t="shared" si="46"/>
        <v>1500</v>
      </c>
    </row>
    <row r="138" spans="1:27" ht="12.75">
      <c r="A138" s="108">
        <v>3211</v>
      </c>
      <c r="B138" s="109" t="s">
        <v>65</v>
      </c>
      <c r="C138" s="112"/>
      <c r="D138" s="112"/>
      <c r="E138" s="165">
        <f>H138+K138+N138+Q138+T138+W138</f>
        <v>1500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>
        <v>1500</v>
      </c>
      <c r="R138" s="112"/>
      <c r="S138" s="112"/>
      <c r="T138" s="112"/>
      <c r="U138" s="112"/>
      <c r="V138" s="112"/>
      <c r="W138" s="112"/>
      <c r="X138" s="112"/>
      <c r="Y138" s="112"/>
      <c r="Z138" s="112">
        <f>E138</f>
        <v>1500</v>
      </c>
      <c r="AA138" s="112">
        <f t="shared" si="46"/>
        <v>1500</v>
      </c>
    </row>
    <row r="139" spans="1:27" ht="12.75">
      <c r="A139" s="162">
        <v>3212</v>
      </c>
      <c r="B139" s="161" t="s">
        <v>101</v>
      </c>
      <c r="C139" s="112"/>
      <c r="D139" s="112"/>
      <c r="E139" s="165">
        <f>H139+K139+N139+Q139+T139+W139</f>
        <v>0</v>
      </c>
      <c r="F139" s="165">
        <f>SUM(F140)</f>
        <v>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>
        <f>C139</f>
        <v>0</v>
      </c>
      <c r="AA139" s="165">
        <f t="shared" si="46"/>
        <v>0</v>
      </c>
    </row>
    <row r="140" spans="1:27" ht="12.75">
      <c r="A140" s="108">
        <v>3213</v>
      </c>
      <c r="B140" s="109" t="s">
        <v>67</v>
      </c>
      <c r="C140" s="112"/>
      <c r="D140" s="112"/>
      <c r="E140" s="165">
        <f>H140+K140+N140+Q140+T140+W140</f>
        <v>0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>
        <f>C140</f>
        <v>0</v>
      </c>
      <c r="AA140" s="112">
        <f t="shared" si="46"/>
        <v>0</v>
      </c>
    </row>
    <row r="141" spans="1:27" ht="12.75">
      <c r="A141" s="162">
        <v>3214</v>
      </c>
      <c r="B141" s="161" t="s">
        <v>77</v>
      </c>
      <c r="C141" s="112"/>
      <c r="D141" s="112">
        <f>J141</f>
        <v>1898</v>
      </c>
      <c r="E141" s="165">
        <f>H141+K141+N141+Q141+T141+W141</f>
        <v>0</v>
      </c>
      <c r="F141" s="165">
        <f>SUM(F143:F146)</f>
        <v>0</v>
      </c>
      <c r="G141" s="165"/>
      <c r="H141" s="165"/>
      <c r="I141" s="165"/>
      <c r="J141" s="165">
        <v>1898</v>
      </c>
      <c r="K141" s="165"/>
      <c r="L141" s="165"/>
      <c r="M141" s="165"/>
      <c r="N141" s="165"/>
      <c r="O141" s="165"/>
      <c r="P141" s="165"/>
      <c r="Q141" s="165"/>
      <c r="R141" s="165">
        <f>SUM(R143:R146)</f>
        <v>0</v>
      </c>
      <c r="S141" s="165"/>
      <c r="T141" s="165"/>
      <c r="U141" s="165"/>
      <c r="V141" s="165"/>
      <c r="W141" s="165"/>
      <c r="X141" s="165"/>
      <c r="Y141" s="165"/>
      <c r="Z141" s="165">
        <f>C141</f>
        <v>0</v>
      </c>
      <c r="AA141" s="165">
        <f t="shared" si="46"/>
        <v>0</v>
      </c>
    </row>
    <row r="142" spans="1:27" ht="12.75">
      <c r="A142" s="152">
        <v>322</v>
      </c>
      <c r="B142" s="110" t="s">
        <v>39</v>
      </c>
      <c r="C142" s="153">
        <f>I142</f>
        <v>0</v>
      </c>
      <c r="D142" s="153"/>
      <c r="E142" s="153"/>
      <c r="F142" s="153"/>
      <c r="G142" s="153"/>
      <c r="H142" s="153"/>
      <c r="I142" s="153">
        <f>I143</f>
        <v>0</v>
      </c>
      <c r="J142" s="153"/>
      <c r="K142" s="153"/>
      <c r="L142" s="153"/>
      <c r="M142" s="153"/>
      <c r="N142" s="153"/>
      <c r="O142" s="153"/>
      <c r="P142" s="153"/>
      <c r="Q142" s="153">
        <f>Q143</f>
        <v>0</v>
      </c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ht="12.75">
      <c r="A143" s="108">
        <v>3221</v>
      </c>
      <c r="B143" s="109" t="s">
        <v>109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1:27" ht="12.75">
      <c r="A144" s="152">
        <v>323</v>
      </c>
      <c r="B144" s="110" t="s">
        <v>40</v>
      </c>
      <c r="C144" s="153">
        <f>C146</f>
        <v>0</v>
      </c>
      <c r="D144" s="153">
        <f>D145+D146</f>
        <v>7918</v>
      </c>
      <c r="E144" s="153">
        <f>H144+K144+N144+Q144+T144+W144</f>
        <v>5000</v>
      </c>
      <c r="F144" s="153"/>
      <c r="G144" s="153"/>
      <c r="H144" s="153"/>
      <c r="I144" s="153">
        <f>I146</f>
        <v>0</v>
      </c>
      <c r="J144" s="153">
        <f>J146</f>
        <v>3168</v>
      </c>
      <c r="K144" s="153"/>
      <c r="L144" s="153"/>
      <c r="M144" s="153"/>
      <c r="N144" s="153"/>
      <c r="O144" s="153"/>
      <c r="P144" s="153">
        <f>P145</f>
        <v>4750</v>
      </c>
      <c r="Q144" s="153">
        <f>SUM(Q145:Q148)</f>
        <v>5000</v>
      </c>
      <c r="R144" s="153"/>
      <c r="S144" s="153"/>
      <c r="T144" s="153"/>
      <c r="U144" s="153"/>
      <c r="V144" s="153"/>
      <c r="W144" s="153"/>
      <c r="X144" s="153"/>
      <c r="Y144" s="153"/>
      <c r="Z144" s="153">
        <f>E144</f>
        <v>5000</v>
      </c>
      <c r="AA144" s="153">
        <f>Z144</f>
        <v>5000</v>
      </c>
    </row>
    <row r="145" spans="1:27" ht="12.75">
      <c r="A145" s="162">
        <v>3231</v>
      </c>
      <c r="B145" s="161" t="s">
        <v>55</v>
      </c>
      <c r="C145" s="165"/>
      <c r="D145" s="165">
        <f>G145+J145+M145+P145+S145+V145</f>
        <v>4750</v>
      </c>
      <c r="E145" s="165">
        <f>H145+K145+N145+Q145+T145+W145</f>
        <v>5000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>
        <v>4750</v>
      </c>
      <c r="Q145" s="165">
        <v>5000</v>
      </c>
      <c r="R145" s="165"/>
      <c r="S145" s="165"/>
      <c r="T145" s="165"/>
      <c r="U145" s="165"/>
      <c r="V145" s="165"/>
      <c r="W145" s="165"/>
      <c r="X145" s="165"/>
      <c r="Y145" s="165"/>
      <c r="Z145" s="165">
        <f>E145</f>
        <v>5000</v>
      </c>
      <c r="AA145" s="165">
        <f>Z145</f>
        <v>5000</v>
      </c>
    </row>
    <row r="146" spans="1:27" ht="12.75">
      <c r="A146" s="108">
        <v>3237</v>
      </c>
      <c r="B146" s="109" t="s">
        <v>60</v>
      </c>
      <c r="C146" s="112"/>
      <c r="D146" s="112">
        <f>J146</f>
        <v>3168</v>
      </c>
      <c r="E146" s="112"/>
      <c r="F146" s="112"/>
      <c r="G146" s="112"/>
      <c r="H146" s="112"/>
      <c r="I146" s="112"/>
      <c r="J146" s="112">
        <v>3168</v>
      </c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>
        <f>C146</f>
        <v>0</v>
      </c>
      <c r="AA146" s="112">
        <f>Z146</f>
        <v>0</v>
      </c>
    </row>
    <row r="147" spans="1:27" ht="12.75">
      <c r="A147" s="152">
        <v>324</v>
      </c>
      <c r="B147" s="110" t="s">
        <v>161</v>
      </c>
      <c r="C147" s="153"/>
      <c r="D147" s="153">
        <f>D148</f>
        <v>400</v>
      </c>
      <c r="E147" s="153"/>
      <c r="F147" s="153"/>
      <c r="G147" s="153"/>
      <c r="H147" s="153"/>
      <c r="I147" s="153"/>
      <c r="J147" s="153">
        <f>J148</f>
        <v>400</v>
      </c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spans="1:27" ht="14.25" customHeight="1">
      <c r="A148" s="108">
        <v>3241</v>
      </c>
      <c r="B148" s="109" t="s">
        <v>161</v>
      </c>
      <c r="C148" s="112"/>
      <c r="D148" s="112">
        <f>J148</f>
        <v>400</v>
      </c>
      <c r="E148" s="112"/>
      <c r="F148" s="112"/>
      <c r="G148" s="112"/>
      <c r="H148" s="112"/>
      <c r="I148" s="112"/>
      <c r="J148" s="112">
        <v>400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1:27" ht="12.75">
      <c r="A149" s="152">
        <v>329</v>
      </c>
      <c r="B149" s="110" t="s">
        <v>41</v>
      </c>
      <c r="C149" s="153">
        <f>C151</f>
        <v>0</v>
      </c>
      <c r="D149" s="153">
        <f>J149</f>
        <v>15057</v>
      </c>
      <c r="E149" s="153">
        <f>K149</f>
        <v>22669</v>
      </c>
      <c r="F149" s="153"/>
      <c r="G149" s="153"/>
      <c r="H149" s="153"/>
      <c r="I149" s="153">
        <f>I151</f>
        <v>0</v>
      </c>
      <c r="J149" s="153">
        <f>J151+J152</f>
        <v>15057</v>
      </c>
      <c r="K149" s="153">
        <f>K150+K151</f>
        <v>22669</v>
      </c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>
        <f>E149</f>
        <v>22669</v>
      </c>
      <c r="AA149" s="153">
        <f>E149</f>
        <v>22669</v>
      </c>
    </row>
    <row r="150" spans="1:27" ht="12.75">
      <c r="A150" s="162">
        <v>3291</v>
      </c>
      <c r="B150" s="181" t="s">
        <v>167</v>
      </c>
      <c r="C150" s="165"/>
      <c r="D150" s="165"/>
      <c r="E150" s="165">
        <f>K150</f>
        <v>4872</v>
      </c>
      <c r="F150" s="165"/>
      <c r="G150" s="165"/>
      <c r="H150" s="165"/>
      <c r="I150" s="165"/>
      <c r="J150" s="165"/>
      <c r="K150" s="165">
        <v>4872</v>
      </c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>
        <f>E150</f>
        <v>4872</v>
      </c>
      <c r="AA150" s="165">
        <f>Z150</f>
        <v>4872</v>
      </c>
    </row>
    <row r="151" spans="1:27" ht="12.75">
      <c r="A151" s="108">
        <v>3299</v>
      </c>
      <c r="B151" s="109" t="s">
        <v>41</v>
      </c>
      <c r="C151" s="165"/>
      <c r="D151" s="165">
        <f>J151</f>
        <v>15057</v>
      </c>
      <c r="E151" s="165">
        <f>K151</f>
        <v>17797</v>
      </c>
      <c r="F151" s="165"/>
      <c r="G151" s="165"/>
      <c r="H151" s="165"/>
      <c r="I151" s="165"/>
      <c r="J151" s="165">
        <v>15057</v>
      </c>
      <c r="K151" s="165">
        <v>17797</v>
      </c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>
        <f>E151</f>
        <v>17797</v>
      </c>
      <c r="AA151" s="165">
        <f>Z151</f>
        <v>17797</v>
      </c>
    </row>
    <row r="152" spans="1:27" ht="12.75">
      <c r="A152" s="108"/>
      <c r="B152" s="10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2.75">
      <c r="A153" s="269" t="s">
        <v>85</v>
      </c>
      <c r="B153" s="270"/>
      <c r="C153" s="143">
        <f>I153</f>
        <v>0</v>
      </c>
      <c r="D153" s="143">
        <f>D135</f>
        <v>25273</v>
      </c>
      <c r="E153" s="143">
        <f>E135</f>
        <v>29169</v>
      </c>
      <c r="F153" s="143">
        <f>F135</f>
        <v>0</v>
      </c>
      <c r="G153" s="143"/>
      <c r="H153" s="143"/>
      <c r="I153" s="143">
        <f>I135</f>
        <v>0</v>
      </c>
      <c r="J153" s="143">
        <f>J135</f>
        <v>20523</v>
      </c>
      <c r="K153" s="143">
        <f>K135</f>
        <v>22669</v>
      </c>
      <c r="L153" s="143">
        <f>L135</f>
        <v>0</v>
      </c>
      <c r="M153" s="143"/>
      <c r="N153" s="143"/>
      <c r="O153" s="143">
        <f>O135</f>
        <v>0</v>
      </c>
      <c r="P153" s="143">
        <f>P135</f>
        <v>4750</v>
      </c>
      <c r="Q153" s="143">
        <f>Q135</f>
        <v>6500</v>
      </c>
      <c r="R153" s="143"/>
      <c r="S153" s="143"/>
      <c r="T153" s="143"/>
      <c r="U153" s="143">
        <f>U135</f>
        <v>0</v>
      </c>
      <c r="V153" s="143"/>
      <c r="W153" s="143"/>
      <c r="X153" s="143">
        <f>X135</f>
        <v>0</v>
      </c>
      <c r="Y153" s="143">
        <f>Y135</f>
        <v>0</v>
      </c>
      <c r="Z153" s="143">
        <f>E153</f>
        <v>29169</v>
      </c>
      <c r="AA153" s="143">
        <f>Z153</f>
        <v>29169</v>
      </c>
    </row>
    <row r="154" spans="1:27" ht="12.75">
      <c r="A154" s="92"/>
      <c r="B154" s="95"/>
      <c r="C154" s="117"/>
      <c r="D154" s="117"/>
      <c r="E154" s="117"/>
      <c r="F154" s="118"/>
      <c r="G154" s="118"/>
      <c r="H154" s="118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8"/>
      <c r="AA154" s="118"/>
    </row>
    <row r="155" spans="1:27" ht="12.75">
      <c r="A155" s="92"/>
      <c r="B155" s="95"/>
      <c r="C155" s="117"/>
      <c r="D155" s="117"/>
      <c r="E155" s="117"/>
      <c r="F155" s="118"/>
      <c r="G155" s="118"/>
      <c r="H155" s="118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8"/>
      <c r="AA155" s="118"/>
    </row>
    <row r="156" spans="1:27" ht="12.75">
      <c r="A156" s="92"/>
      <c r="B156" s="95"/>
      <c r="C156" s="117"/>
      <c r="D156" s="117"/>
      <c r="E156" s="117"/>
      <c r="F156" s="118"/>
      <c r="G156" s="118"/>
      <c r="H156" s="118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8"/>
      <c r="AA156" s="118"/>
    </row>
    <row r="157" spans="1:27" ht="12.75" customHeight="1">
      <c r="A157" s="92"/>
      <c r="B157" s="95"/>
      <c r="C157" s="117"/>
      <c r="D157" s="117"/>
      <c r="E157" s="117"/>
      <c r="F157" s="118"/>
      <c r="G157" s="118"/>
      <c r="H157" s="118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8"/>
      <c r="AA157" s="118"/>
    </row>
    <row r="158" spans="1:27" ht="12.75">
      <c r="A158" s="92"/>
      <c r="B158" s="271" t="s">
        <v>96</v>
      </c>
      <c r="C158" s="266"/>
      <c r="D158" s="266"/>
      <c r="E158" s="266"/>
      <c r="F158" s="266"/>
      <c r="G158" s="266"/>
      <c r="H158" s="266"/>
      <c r="I158" s="266"/>
      <c r="J158"/>
      <c r="K158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8"/>
      <c r="AA158" s="118"/>
    </row>
    <row r="159" spans="1:27" ht="12.75">
      <c r="A159" s="92"/>
      <c r="B159" s="271" t="s">
        <v>162</v>
      </c>
      <c r="C159" s="266"/>
      <c r="D159" s="266"/>
      <c r="E159" s="266"/>
      <c r="F159" s="266"/>
      <c r="G159" s="266"/>
      <c r="H159" s="266"/>
      <c r="I159" s="266"/>
      <c r="J159"/>
      <c r="K159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8"/>
      <c r="AA159" s="118"/>
    </row>
    <row r="160" spans="1:27" ht="12.75">
      <c r="A160" s="92"/>
      <c r="B160" s="95"/>
      <c r="C160" s="117"/>
      <c r="D160" s="117"/>
      <c r="E160" s="117"/>
      <c r="F160" s="118"/>
      <c r="G160" s="118"/>
      <c r="H160" s="118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8"/>
      <c r="AA160" s="118"/>
    </row>
    <row r="161" spans="1:27" ht="12.75">
      <c r="A161" s="139" t="s">
        <v>159</v>
      </c>
      <c r="B161" s="267" t="s">
        <v>168</v>
      </c>
      <c r="C161" s="268"/>
      <c r="D161" s="268"/>
      <c r="E161" s="268"/>
      <c r="F161" s="268"/>
      <c r="G161" s="179"/>
      <c r="H161" s="179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2.75">
      <c r="A162" s="125">
        <v>3</v>
      </c>
      <c r="B162" s="126" t="s">
        <v>32</v>
      </c>
      <c r="C162" s="127">
        <f>C163+C169</f>
        <v>0</v>
      </c>
      <c r="D162" s="127">
        <f>D163+D169</f>
        <v>7629.780000000001</v>
      </c>
      <c r="E162" s="127">
        <f>E163+E169</f>
        <v>133000</v>
      </c>
      <c r="F162" s="127">
        <v>0</v>
      </c>
      <c r="G162" s="127"/>
      <c r="H162" s="127"/>
      <c r="I162" s="127">
        <f>I163</f>
        <v>0</v>
      </c>
      <c r="J162" s="127">
        <f>J163</f>
        <v>3873.78</v>
      </c>
      <c r="K162" s="127">
        <f>K163+K169</f>
        <v>67700</v>
      </c>
      <c r="L162" s="127">
        <f>L163</f>
        <v>0</v>
      </c>
      <c r="M162" s="127">
        <f>M163</f>
        <v>0</v>
      </c>
      <c r="N162" s="127">
        <f>N163</f>
        <v>0</v>
      </c>
      <c r="O162" s="127">
        <f>O163</f>
        <v>0</v>
      </c>
      <c r="P162" s="127">
        <f>P163+P169</f>
        <v>3756</v>
      </c>
      <c r="Q162" s="127">
        <f>Q163+Q169</f>
        <v>65300</v>
      </c>
      <c r="R162" s="127"/>
      <c r="S162" s="127"/>
      <c r="T162" s="127"/>
      <c r="U162" s="127"/>
      <c r="V162" s="127"/>
      <c r="W162" s="127"/>
      <c r="X162" s="127"/>
      <c r="Y162" s="127"/>
      <c r="Z162" s="127">
        <f aca="true" t="shared" si="48" ref="Z162:Z171">E162</f>
        <v>133000</v>
      </c>
      <c r="AA162" s="127">
        <f aca="true" t="shared" si="49" ref="AA162:AA171">Z162</f>
        <v>133000</v>
      </c>
    </row>
    <row r="163" spans="1:27" ht="12.75">
      <c r="A163" s="129">
        <v>31</v>
      </c>
      <c r="B163" s="130" t="s">
        <v>33</v>
      </c>
      <c r="C163" s="148">
        <f>C164+C166</f>
        <v>0</v>
      </c>
      <c r="D163" s="148">
        <f>D164+D166</f>
        <v>6751.9800000000005</v>
      </c>
      <c r="E163" s="148">
        <f>H163+K163+Q163+T163</f>
        <v>117400</v>
      </c>
      <c r="F163" s="148">
        <v>0</v>
      </c>
      <c r="G163" s="148"/>
      <c r="H163" s="148"/>
      <c r="I163" s="148">
        <v>0</v>
      </c>
      <c r="J163" s="148">
        <f>J164+J166+J170</f>
        <v>3873.78</v>
      </c>
      <c r="K163" s="148">
        <f>K164+K166</f>
        <v>58700</v>
      </c>
      <c r="L163" s="148"/>
      <c r="M163" s="148"/>
      <c r="N163" s="148"/>
      <c r="O163" s="148"/>
      <c r="P163" s="148">
        <f>P164+P166</f>
        <v>3376</v>
      </c>
      <c r="Q163" s="148">
        <f>Q164+Q166</f>
        <v>58700</v>
      </c>
      <c r="R163" s="148"/>
      <c r="S163" s="148"/>
      <c r="T163" s="148"/>
      <c r="U163" s="148"/>
      <c r="V163" s="148"/>
      <c r="W163" s="148"/>
      <c r="X163" s="148"/>
      <c r="Y163" s="148"/>
      <c r="Z163" s="148">
        <f t="shared" si="48"/>
        <v>117400</v>
      </c>
      <c r="AA163" s="148">
        <f t="shared" si="49"/>
        <v>117400</v>
      </c>
    </row>
    <row r="164" spans="1:27" ht="12.75">
      <c r="A164" s="152">
        <v>311</v>
      </c>
      <c r="B164" s="110" t="s">
        <v>34</v>
      </c>
      <c r="C164" s="153">
        <f>C165</f>
        <v>0</v>
      </c>
      <c r="D164" s="153">
        <f aca="true" t="shared" si="50" ref="D164:D171">J164+P164</f>
        <v>6256.26</v>
      </c>
      <c r="E164" s="153">
        <f>H164+K164+N164+Q164+T164</f>
        <v>108700</v>
      </c>
      <c r="F164" s="153">
        <f>F165</f>
        <v>0</v>
      </c>
      <c r="G164" s="153"/>
      <c r="H164" s="153"/>
      <c r="I164" s="153">
        <v>0</v>
      </c>
      <c r="J164" s="153">
        <f>J165</f>
        <v>3128.26</v>
      </c>
      <c r="K164" s="153">
        <f>K165</f>
        <v>54350</v>
      </c>
      <c r="L164" s="153"/>
      <c r="M164" s="153"/>
      <c r="N164" s="153"/>
      <c r="O164" s="153"/>
      <c r="P164" s="153">
        <f>P165</f>
        <v>3128</v>
      </c>
      <c r="Q164" s="153">
        <f>Q165</f>
        <v>54350</v>
      </c>
      <c r="R164" s="153">
        <f>R165</f>
        <v>0</v>
      </c>
      <c r="S164" s="153"/>
      <c r="T164" s="153"/>
      <c r="U164" s="153"/>
      <c r="V164" s="153"/>
      <c r="W164" s="153"/>
      <c r="X164" s="153"/>
      <c r="Y164" s="153"/>
      <c r="Z164" s="153">
        <f t="shared" si="48"/>
        <v>108700</v>
      </c>
      <c r="AA164" s="153">
        <f t="shared" si="49"/>
        <v>108700</v>
      </c>
    </row>
    <row r="165" spans="1:27" ht="12.75">
      <c r="A165" s="108">
        <v>3111</v>
      </c>
      <c r="B165" s="109" t="s">
        <v>70</v>
      </c>
      <c r="C165" s="112"/>
      <c r="D165" s="112">
        <f t="shared" si="50"/>
        <v>6256.26</v>
      </c>
      <c r="E165" s="165">
        <f>H165+K165+N165+Q165+T165</f>
        <v>108700</v>
      </c>
      <c r="F165" s="112"/>
      <c r="G165" s="112"/>
      <c r="H165" s="112"/>
      <c r="I165" s="112"/>
      <c r="J165" s="112">
        <v>3128.26</v>
      </c>
      <c r="K165" s="112">
        <v>54350</v>
      </c>
      <c r="L165" s="112"/>
      <c r="M165" s="112"/>
      <c r="N165" s="112"/>
      <c r="O165" s="112"/>
      <c r="P165" s="112">
        <v>3128</v>
      </c>
      <c r="Q165" s="112">
        <v>54350</v>
      </c>
      <c r="R165" s="112"/>
      <c r="S165" s="112"/>
      <c r="T165" s="112"/>
      <c r="U165" s="112"/>
      <c r="V165" s="112"/>
      <c r="W165" s="112"/>
      <c r="X165" s="112"/>
      <c r="Y165" s="112"/>
      <c r="Z165" s="112">
        <f t="shared" si="48"/>
        <v>108700</v>
      </c>
      <c r="AA165" s="112">
        <f t="shared" si="49"/>
        <v>108700</v>
      </c>
    </row>
    <row r="166" spans="1:27" ht="12.75">
      <c r="A166" s="152">
        <v>313</v>
      </c>
      <c r="B166" s="110" t="s">
        <v>163</v>
      </c>
      <c r="C166" s="153">
        <f>C167+C168</f>
        <v>0</v>
      </c>
      <c r="D166" s="153">
        <f t="shared" si="50"/>
        <v>495.72</v>
      </c>
      <c r="E166" s="153">
        <f>E167+E168</f>
        <v>8700</v>
      </c>
      <c r="F166" s="153"/>
      <c r="G166" s="153"/>
      <c r="H166" s="153"/>
      <c r="I166" s="153">
        <f>I167</f>
        <v>0</v>
      </c>
      <c r="J166" s="153">
        <f>J167+J168</f>
        <v>247.72</v>
      </c>
      <c r="K166" s="153">
        <f>K167+K168</f>
        <v>4350</v>
      </c>
      <c r="L166" s="153"/>
      <c r="M166" s="153"/>
      <c r="N166" s="153"/>
      <c r="O166" s="153"/>
      <c r="P166" s="153">
        <f>P167+P168</f>
        <v>248</v>
      </c>
      <c r="Q166" s="153">
        <f>Q167+Q168</f>
        <v>4350</v>
      </c>
      <c r="R166" s="153"/>
      <c r="S166" s="153"/>
      <c r="T166" s="153"/>
      <c r="U166" s="153"/>
      <c r="V166" s="153"/>
      <c r="W166" s="153"/>
      <c r="X166" s="153"/>
      <c r="Y166" s="153"/>
      <c r="Z166" s="153">
        <f t="shared" si="48"/>
        <v>8700</v>
      </c>
      <c r="AA166" s="153">
        <f t="shared" si="49"/>
        <v>8700</v>
      </c>
    </row>
    <row r="167" spans="1:27" ht="12.75">
      <c r="A167" s="108">
        <v>3132</v>
      </c>
      <c r="B167" s="109" t="s">
        <v>164</v>
      </c>
      <c r="C167" s="112"/>
      <c r="D167" s="112">
        <f t="shared" si="50"/>
        <v>446.24</v>
      </c>
      <c r="E167" s="112">
        <f>H167+K167+N167+Q167+T167</f>
        <v>7800</v>
      </c>
      <c r="F167" s="112"/>
      <c r="G167" s="112"/>
      <c r="H167" s="112"/>
      <c r="I167" s="112"/>
      <c r="J167" s="112">
        <v>223.24</v>
      </c>
      <c r="K167" s="112">
        <v>3900</v>
      </c>
      <c r="L167" s="112"/>
      <c r="M167" s="112"/>
      <c r="N167" s="112"/>
      <c r="O167" s="112"/>
      <c r="P167" s="112">
        <v>223</v>
      </c>
      <c r="Q167" s="112">
        <v>3900</v>
      </c>
      <c r="R167" s="112"/>
      <c r="S167" s="112"/>
      <c r="T167" s="112"/>
      <c r="U167" s="112"/>
      <c r="V167" s="112"/>
      <c r="W167" s="112"/>
      <c r="X167" s="112"/>
      <c r="Y167" s="112"/>
      <c r="Z167" s="112">
        <f t="shared" si="48"/>
        <v>7800</v>
      </c>
      <c r="AA167" s="112">
        <f t="shared" si="49"/>
        <v>7800</v>
      </c>
    </row>
    <row r="168" spans="1:27" ht="12.75">
      <c r="A168" s="108">
        <v>3133</v>
      </c>
      <c r="B168" s="109" t="s">
        <v>165</v>
      </c>
      <c r="C168" s="112"/>
      <c r="D168" s="112">
        <f t="shared" si="50"/>
        <v>49.480000000000004</v>
      </c>
      <c r="E168" s="112">
        <f>H168+K168+N168+Q168+T168</f>
        <v>900</v>
      </c>
      <c r="F168" s="112"/>
      <c r="G168" s="112"/>
      <c r="H168" s="112"/>
      <c r="I168" s="112"/>
      <c r="J168" s="112">
        <v>24.48</v>
      </c>
      <c r="K168" s="112">
        <v>450</v>
      </c>
      <c r="L168" s="112"/>
      <c r="M168" s="112"/>
      <c r="N168" s="112"/>
      <c r="O168" s="112"/>
      <c r="P168" s="112">
        <v>25</v>
      </c>
      <c r="Q168" s="112">
        <v>450</v>
      </c>
      <c r="R168" s="112"/>
      <c r="S168" s="112"/>
      <c r="T168" s="112"/>
      <c r="U168" s="112"/>
      <c r="V168" s="112"/>
      <c r="W168" s="112"/>
      <c r="X168" s="112"/>
      <c r="Y168" s="112"/>
      <c r="Z168" s="112">
        <f t="shared" si="48"/>
        <v>900</v>
      </c>
      <c r="AA168" s="112">
        <f t="shared" si="49"/>
        <v>900</v>
      </c>
    </row>
    <row r="169" spans="1:27" ht="12.75">
      <c r="A169" s="180">
        <v>32</v>
      </c>
      <c r="B169" s="130" t="s">
        <v>37</v>
      </c>
      <c r="C169" s="148">
        <f>C170</f>
        <v>0</v>
      </c>
      <c r="D169" s="148">
        <f t="shared" si="50"/>
        <v>877.8</v>
      </c>
      <c r="E169" s="148">
        <f>H169+K169+N169+Q169+T169+W169</f>
        <v>15600</v>
      </c>
      <c r="F169" s="148"/>
      <c r="G169" s="148"/>
      <c r="H169" s="148"/>
      <c r="I169" s="148">
        <f>I171</f>
        <v>0</v>
      </c>
      <c r="J169" s="148">
        <f>J170</f>
        <v>497.8</v>
      </c>
      <c r="K169" s="148">
        <f>K170</f>
        <v>9000</v>
      </c>
      <c r="L169" s="148"/>
      <c r="M169" s="148"/>
      <c r="N169" s="148"/>
      <c r="O169" s="148"/>
      <c r="P169" s="148">
        <f>P170</f>
        <v>380</v>
      </c>
      <c r="Q169" s="148">
        <f>Q170</f>
        <v>6600</v>
      </c>
      <c r="R169" s="148"/>
      <c r="S169" s="148"/>
      <c r="T169" s="148"/>
      <c r="U169" s="148"/>
      <c r="V169" s="148"/>
      <c r="W169" s="148"/>
      <c r="X169" s="148"/>
      <c r="Y169" s="148"/>
      <c r="Z169" s="148">
        <f t="shared" si="48"/>
        <v>15600</v>
      </c>
      <c r="AA169" s="148">
        <f t="shared" si="49"/>
        <v>15600</v>
      </c>
    </row>
    <row r="170" spans="1:27" ht="12.75">
      <c r="A170" s="152">
        <v>321</v>
      </c>
      <c r="B170" s="110" t="s">
        <v>38</v>
      </c>
      <c r="C170" s="153">
        <f>C171</f>
        <v>0</v>
      </c>
      <c r="D170" s="153">
        <f t="shared" si="50"/>
        <v>877.8</v>
      </c>
      <c r="E170" s="153">
        <f>E171</f>
        <v>15600</v>
      </c>
      <c r="F170" s="153"/>
      <c r="G170" s="153"/>
      <c r="H170" s="153"/>
      <c r="I170" s="153"/>
      <c r="J170" s="153">
        <f>J171</f>
        <v>497.8</v>
      </c>
      <c r="K170" s="153">
        <f>K171</f>
        <v>9000</v>
      </c>
      <c r="L170" s="153"/>
      <c r="M170" s="153"/>
      <c r="N170" s="153"/>
      <c r="O170" s="153"/>
      <c r="P170" s="153">
        <f>P171</f>
        <v>380</v>
      </c>
      <c r="Q170" s="153">
        <f>Q171+Q172</f>
        <v>6600</v>
      </c>
      <c r="R170" s="153"/>
      <c r="S170" s="153"/>
      <c r="T170" s="153"/>
      <c r="U170" s="153"/>
      <c r="V170" s="153"/>
      <c r="W170" s="153"/>
      <c r="X170" s="153"/>
      <c r="Y170" s="153"/>
      <c r="Z170" s="153">
        <f t="shared" si="48"/>
        <v>15600</v>
      </c>
      <c r="AA170" s="153">
        <f t="shared" si="49"/>
        <v>15600</v>
      </c>
    </row>
    <row r="171" spans="1:27" ht="12.75">
      <c r="A171" s="108">
        <v>3212</v>
      </c>
      <c r="B171" s="151" t="s">
        <v>166</v>
      </c>
      <c r="C171" s="112"/>
      <c r="D171" s="112">
        <f t="shared" si="50"/>
        <v>877.8</v>
      </c>
      <c r="E171" s="112">
        <f>H171+K171+N171+Q171+T171</f>
        <v>15600</v>
      </c>
      <c r="F171" s="112"/>
      <c r="G171" s="112"/>
      <c r="H171" s="112"/>
      <c r="I171" s="112"/>
      <c r="J171" s="112">
        <v>497.8</v>
      </c>
      <c r="K171" s="112">
        <v>9000</v>
      </c>
      <c r="L171" s="112"/>
      <c r="M171" s="112"/>
      <c r="N171" s="112"/>
      <c r="O171" s="112"/>
      <c r="P171" s="112">
        <v>380</v>
      </c>
      <c r="Q171" s="112">
        <v>6600</v>
      </c>
      <c r="R171" s="112"/>
      <c r="S171" s="112"/>
      <c r="T171" s="112"/>
      <c r="U171" s="112"/>
      <c r="V171" s="112"/>
      <c r="W171" s="112"/>
      <c r="X171" s="112"/>
      <c r="Y171" s="112"/>
      <c r="Z171" s="112">
        <f t="shared" si="48"/>
        <v>15600</v>
      </c>
      <c r="AA171" s="112">
        <f t="shared" si="49"/>
        <v>15600</v>
      </c>
    </row>
    <row r="172" spans="1:27" ht="12.75">
      <c r="A172" s="108"/>
      <c r="B172" s="10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1:27" ht="12.75">
      <c r="A173" s="269" t="s">
        <v>85</v>
      </c>
      <c r="B173" s="270"/>
      <c r="C173" s="143">
        <f>I173</f>
        <v>0</v>
      </c>
      <c r="D173" s="143">
        <f>D162</f>
        <v>7629.780000000001</v>
      </c>
      <c r="E173" s="143">
        <f>E162</f>
        <v>133000</v>
      </c>
      <c r="F173" s="143">
        <f>F162</f>
        <v>0</v>
      </c>
      <c r="G173" s="143"/>
      <c r="H173" s="143"/>
      <c r="I173" s="143">
        <f>I162</f>
        <v>0</v>
      </c>
      <c r="J173" s="143">
        <f>J162</f>
        <v>3873.78</v>
      </c>
      <c r="K173" s="143">
        <f>K162</f>
        <v>67700</v>
      </c>
      <c r="L173" s="143">
        <f>L162</f>
        <v>0</v>
      </c>
      <c r="M173" s="143"/>
      <c r="N173" s="143"/>
      <c r="O173" s="143">
        <f>O162</f>
        <v>0</v>
      </c>
      <c r="P173" s="143">
        <f>P162</f>
        <v>3756</v>
      </c>
      <c r="Q173" s="143">
        <f>Q162</f>
        <v>65300</v>
      </c>
      <c r="R173" s="143"/>
      <c r="S173" s="143"/>
      <c r="T173" s="143"/>
      <c r="U173" s="143">
        <f>U162</f>
        <v>0</v>
      </c>
      <c r="V173" s="143"/>
      <c r="W173" s="143"/>
      <c r="X173" s="143">
        <f>X162</f>
        <v>0</v>
      </c>
      <c r="Y173" s="143">
        <f>Y162</f>
        <v>0</v>
      </c>
      <c r="Z173" s="143">
        <f>Z162</f>
        <v>133000</v>
      </c>
      <c r="AA173" s="143">
        <f>AA162</f>
        <v>133000</v>
      </c>
    </row>
    <row r="174" spans="1:27" ht="12.75">
      <c r="A174" s="92"/>
      <c r="B174" s="95"/>
      <c r="C174" s="117"/>
      <c r="D174" s="117"/>
      <c r="E174" s="117"/>
      <c r="F174" s="118"/>
      <c r="G174" s="118"/>
      <c r="H174" s="118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8"/>
      <c r="AA174" s="118"/>
    </row>
    <row r="175" spans="1:27" ht="12.75">
      <c r="A175" s="92"/>
      <c r="B175" s="95"/>
      <c r="C175" s="117"/>
      <c r="D175" s="117"/>
      <c r="E175" s="117"/>
      <c r="F175" s="118"/>
      <c r="G175" s="118"/>
      <c r="H175" s="118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8"/>
      <c r="AA175" s="118"/>
    </row>
    <row r="176" spans="1:27" ht="12.75">
      <c r="A176" s="92"/>
      <c r="B176" s="95"/>
      <c r="C176" s="117"/>
      <c r="D176" s="117"/>
      <c r="E176" s="117"/>
      <c r="F176" s="118"/>
      <c r="G176" s="118"/>
      <c r="H176" s="118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8"/>
      <c r="AA176" s="118"/>
    </row>
    <row r="177" spans="1:27" ht="12.75">
      <c r="A177" s="92"/>
      <c r="B177" s="95"/>
      <c r="C177" s="117"/>
      <c r="D177" s="117"/>
      <c r="E177" s="117"/>
      <c r="F177" s="118"/>
      <c r="G177" s="118"/>
      <c r="H177" s="118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8"/>
      <c r="AA177" s="118"/>
    </row>
    <row r="178" spans="1:27" ht="12.75">
      <c r="A178" s="92"/>
      <c r="B178" s="272" t="s">
        <v>126</v>
      </c>
      <c r="C178" s="272"/>
      <c r="D178" s="272"/>
      <c r="E178" s="272"/>
      <c r="F178" s="272"/>
      <c r="G178" s="272"/>
      <c r="H178" s="272"/>
      <c r="I178" s="272"/>
      <c r="J178" s="177"/>
      <c r="K178" s="17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8"/>
      <c r="AA178" s="118"/>
    </row>
    <row r="179" spans="1:27" ht="12.75">
      <c r="A179" s="92"/>
      <c r="B179" s="271" t="s">
        <v>127</v>
      </c>
      <c r="C179" s="271"/>
      <c r="D179" s="271"/>
      <c r="E179" s="271"/>
      <c r="F179" s="271"/>
      <c r="G179" s="271"/>
      <c r="H179" s="271"/>
      <c r="I179" s="271"/>
      <c r="J179"/>
      <c r="K179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8"/>
      <c r="AA179" s="118"/>
    </row>
    <row r="180" spans="1:27" ht="12.75">
      <c r="A180" s="92"/>
      <c r="B180" s="95"/>
      <c r="C180" s="117"/>
      <c r="D180" s="117"/>
      <c r="E180" s="117"/>
      <c r="F180" s="118"/>
      <c r="G180" s="118"/>
      <c r="H180" s="118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8"/>
      <c r="AA180" s="118"/>
    </row>
    <row r="181" spans="1:27" ht="12.75">
      <c r="A181" s="139" t="s">
        <v>123</v>
      </c>
      <c r="B181" s="132" t="s">
        <v>124</v>
      </c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33"/>
      <c r="AA181" s="133"/>
    </row>
    <row r="182" spans="1:27" ht="12.75" customHeight="1">
      <c r="A182" s="125">
        <v>4</v>
      </c>
      <c r="B182" s="126" t="s">
        <v>45</v>
      </c>
      <c r="C182" s="146">
        <f>C183</f>
        <v>100000</v>
      </c>
      <c r="D182" s="146"/>
      <c r="E182" s="146">
        <f>K182</f>
        <v>100000</v>
      </c>
      <c r="F182" s="146">
        <f>F183</f>
        <v>0</v>
      </c>
      <c r="G182" s="146"/>
      <c r="H182" s="146"/>
      <c r="I182" s="146">
        <f>I183</f>
        <v>100000</v>
      </c>
      <c r="J182" s="146"/>
      <c r="K182" s="146">
        <f>K183</f>
        <v>100000</v>
      </c>
      <c r="L182" s="147">
        <f>L197</f>
        <v>0</v>
      </c>
      <c r="M182" s="147"/>
      <c r="N182" s="147"/>
      <c r="O182" s="146">
        <f>O183</f>
        <v>0</v>
      </c>
      <c r="P182" s="146"/>
      <c r="Q182" s="146"/>
      <c r="R182" s="147">
        <f>R197</f>
        <v>0</v>
      </c>
      <c r="S182" s="147"/>
      <c r="T182" s="147"/>
      <c r="U182" s="146">
        <f>U183</f>
        <v>0</v>
      </c>
      <c r="V182" s="146"/>
      <c r="W182" s="146"/>
      <c r="X182" s="147">
        <f>X197</f>
        <v>0</v>
      </c>
      <c r="Y182" s="147">
        <f>Y197</f>
        <v>0</v>
      </c>
      <c r="Z182" s="146">
        <f>Z183</f>
        <v>100000</v>
      </c>
      <c r="AA182" s="146">
        <f>AA183</f>
        <v>100000</v>
      </c>
    </row>
    <row r="183" spans="1:27" ht="12.75" customHeight="1">
      <c r="A183" s="129">
        <v>42</v>
      </c>
      <c r="B183" s="130" t="s">
        <v>116</v>
      </c>
      <c r="C183" s="148">
        <f>C184</f>
        <v>100000</v>
      </c>
      <c r="D183" s="148"/>
      <c r="E183" s="148">
        <f>K183</f>
        <v>100000</v>
      </c>
      <c r="F183" s="148"/>
      <c r="G183" s="148"/>
      <c r="H183" s="148"/>
      <c r="I183" s="148">
        <f>I184</f>
        <v>100000</v>
      </c>
      <c r="J183" s="148"/>
      <c r="K183" s="148">
        <f>K184</f>
        <v>100000</v>
      </c>
      <c r="L183" s="148"/>
      <c r="M183" s="148"/>
      <c r="N183" s="148"/>
      <c r="O183" s="148">
        <f>O184</f>
        <v>0</v>
      </c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>
        <f>C183</f>
        <v>100000</v>
      </c>
      <c r="AA183" s="148">
        <f>Z183</f>
        <v>100000</v>
      </c>
    </row>
    <row r="184" spans="1:27" ht="12.75">
      <c r="A184" s="152">
        <v>421</v>
      </c>
      <c r="B184" s="154" t="s">
        <v>128</v>
      </c>
      <c r="C184" s="153">
        <f>C185</f>
        <v>100000</v>
      </c>
      <c r="D184" s="153"/>
      <c r="E184" s="153">
        <f>K184</f>
        <v>100000</v>
      </c>
      <c r="F184" s="153"/>
      <c r="G184" s="153"/>
      <c r="H184" s="153"/>
      <c r="I184" s="153">
        <f>I185</f>
        <v>100000</v>
      </c>
      <c r="J184" s="153"/>
      <c r="K184" s="153">
        <f>K185</f>
        <v>100000</v>
      </c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>
        <f>C184</f>
        <v>100000</v>
      </c>
      <c r="AA184" s="153">
        <f>Z184</f>
        <v>100000</v>
      </c>
    </row>
    <row r="185" spans="1:27" ht="12.75">
      <c r="A185" s="108">
        <v>4212</v>
      </c>
      <c r="B185" s="109" t="s">
        <v>129</v>
      </c>
      <c r="C185" s="165">
        <v>100000</v>
      </c>
      <c r="D185" s="165"/>
      <c r="E185" s="165">
        <f>K185</f>
        <v>100000</v>
      </c>
      <c r="F185" s="165"/>
      <c r="G185" s="165"/>
      <c r="H185" s="165"/>
      <c r="I185" s="165">
        <v>100000</v>
      </c>
      <c r="J185" s="165"/>
      <c r="K185" s="165">
        <v>100000</v>
      </c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>
        <f>C185</f>
        <v>100000</v>
      </c>
      <c r="AA185" s="165">
        <v>100000</v>
      </c>
    </row>
    <row r="186" spans="1:27" ht="12.75">
      <c r="A186" s="108"/>
      <c r="B186" s="109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3"/>
      <c r="AA186" s="163"/>
    </row>
    <row r="187" spans="1:27" ht="12.75">
      <c r="A187" s="92"/>
      <c r="B187" s="95"/>
      <c r="C187" s="117"/>
      <c r="D187" s="117"/>
      <c r="E187" s="117"/>
      <c r="F187" s="118"/>
      <c r="G187" s="118"/>
      <c r="H187" s="118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8"/>
      <c r="AA187" s="118"/>
    </row>
    <row r="188" spans="1:27" ht="12.75">
      <c r="A188" s="92"/>
      <c r="B188" s="95"/>
      <c r="C188" s="117"/>
      <c r="D188" s="117"/>
      <c r="E188" s="117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8"/>
      <c r="AA188" s="118"/>
    </row>
    <row r="189" spans="1:27" ht="12.75">
      <c r="A189" s="92"/>
      <c r="B189" s="95"/>
      <c r="C189" s="117"/>
      <c r="D189" s="117"/>
      <c r="E189" s="117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8"/>
      <c r="AA189" s="118"/>
    </row>
    <row r="190" spans="1:27" ht="12.75">
      <c r="A190" s="92"/>
      <c r="B190" s="95"/>
      <c r="C190" s="117"/>
      <c r="D190" s="117"/>
      <c r="E190" s="117"/>
      <c r="F190" s="118"/>
      <c r="G190" s="118"/>
      <c r="H190" s="118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8"/>
      <c r="AA190" s="118"/>
    </row>
    <row r="191" spans="1:27" ht="12.75">
      <c r="A191" s="92"/>
      <c r="B191" s="95"/>
      <c r="C191" s="117"/>
      <c r="D191" s="117"/>
      <c r="E191" s="117"/>
      <c r="F191" s="118"/>
      <c r="G191" s="118"/>
      <c r="H191" s="118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8"/>
      <c r="AA191" s="118"/>
    </row>
    <row r="192" spans="1:27" ht="12.75">
      <c r="A192" s="92"/>
      <c r="B192" s="95"/>
      <c r="C192" s="117"/>
      <c r="D192" s="117"/>
      <c r="E192" s="117"/>
      <c r="F192" s="118"/>
      <c r="G192" s="118"/>
      <c r="H192" s="118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8"/>
      <c r="AA192" s="118"/>
    </row>
    <row r="193" spans="1:27" ht="12.75">
      <c r="A193" s="92"/>
      <c r="B193" s="95"/>
      <c r="C193" s="117"/>
      <c r="D193" s="117"/>
      <c r="E193" s="117"/>
      <c r="F193" s="118"/>
      <c r="G193" s="118"/>
      <c r="H193" s="118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8"/>
      <c r="AA193" s="118"/>
    </row>
    <row r="194" spans="1:27" ht="12.75">
      <c r="A194" s="92"/>
      <c r="B194" s="95"/>
      <c r="C194" s="117"/>
      <c r="D194" s="117"/>
      <c r="E194" s="117"/>
      <c r="F194" s="118"/>
      <c r="G194" s="118"/>
      <c r="H194" s="118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8"/>
      <c r="AA194" s="118"/>
    </row>
    <row r="195" spans="1:27" ht="12.75">
      <c r="A195" s="92"/>
      <c r="B195" s="272" t="s">
        <v>102</v>
      </c>
      <c r="C195" s="273"/>
      <c r="D195" s="273"/>
      <c r="E195" s="273"/>
      <c r="F195" s="273"/>
      <c r="G195" s="273"/>
      <c r="H195" s="273"/>
      <c r="I195" s="273"/>
      <c r="J195" s="177"/>
      <c r="K195" s="17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8"/>
      <c r="AA195" s="118"/>
    </row>
    <row r="196" spans="1:27" ht="12.75">
      <c r="A196" s="92"/>
      <c r="B196" s="271" t="s">
        <v>131</v>
      </c>
      <c r="C196" s="266"/>
      <c r="D196" s="266"/>
      <c r="E196" s="266"/>
      <c r="F196" s="266"/>
      <c r="G196" s="266"/>
      <c r="H196" s="266"/>
      <c r="I196" s="266"/>
      <c r="J196"/>
      <c r="K196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8"/>
      <c r="AA196" s="118"/>
    </row>
    <row r="197" spans="1:27" ht="12.75">
      <c r="A197" s="92"/>
      <c r="B197" s="95"/>
      <c r="C197" s="117"/>
      <c r="D197" s="117"/>
      <c r="E197" s="117"/>
      <c r="F197" s="118"/>
      <c r="G197" s="118"/>
      <c r="H197" s="118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8"/>
      <c r="AA197" s="118"/>
    </row>
    <row r="198" spans="1:27" ht="12.75">
      <c r="A198" s="139" t="s">
        <v>123</v>
      </c>
      <c r="B198" s="132" t="s">
        <v>124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33"/>
      <c r="AA198" s="133"/>
    </row>
    <row r="199" spans="1:27" ht="25.5">
      <c r="A199" s="125">
        <v>4</v>
      </c>
      <c r="B199" s="126" t="s">
        <v>45</v>
      </c>
      <c r="C199" s="146">
        <f>F199+I199+L199+O199+R199+U199+X199+Y199</f>
        <v>223200</v>
      </c>
      <c r="D199" s="146">
        <f>D200</f>
        <v>14655</v>
      </c>
      <c r="E199" s="146">
        <f>E200</f>
        <v>283476</v>
      </c>
      <c r="F199" s="146">
        <f>F200</f>
        <v>2500</v>
      </c>
      <c r="G199" s="146"/>
      <c r="H199" s="146"/>
      <c r="I199" s="146">
        <f>I200</f>
        <v>210000</v>
      </c>
      <c r="J199" s="146"/>
      <c r="K199" s="146">
        <f>K200</f>
        <v>210000</v>
      </c>
      <c r="L199" s="147">
        <f>L213</f>
        <v>0</v>
      </c>
      <c r="M199" s="146">
        <f>M200</f>
        <v>14562</v>
      </c>
      <c r="N199" s="146">
        <f>N200</f>
        <v>36920</v>
      </c>
      <c r="O199" s="146">
        <f>O200</f>
        <v>10000</v>
      </c>
      <c r="P199" s="146">
        <f>P200</f>
        <v>93</v>
      </c>
      <c r="Q199" s="146">
        <f>Q200</f>
        <v>15610</v>
      </c>
      <c r="R199" s="147">
        <f>R213</f>
        <v>0</v>
      </c>
      <c r="S199" s="147"/>
      <c r="T199" s="146">
        <f>T200</f>
        <v>7765</v>
      </c>
      <c r="U199" s="146">
        <f>U200</f>
        <v>700</v>
      </c>
      <c r="V199" s="146"/>
      <c r="W199" s="192">
        <f>W200</f>
        <v>13181</v>
      </c>
      <c r="X199" s="147">
        <f>X213</f>
        <v>0</v>
      </c>
      <c r="Y199" s="147">
        <f>Y213</f>
        <v>0</v>
      </c>
      <c r="Z199" s="146">
        <f>Z200</f>
        <v>283476</v>
      </c>
      <c r="AA199" s="146">
        <f>AA200</f>
        <v>283476</v>
      </c>
    </row>
    <row r="200" spans="1:27" ht="25.5">
      <c r="A200" s="129">
        <v>42</v>
      </c>
      <c r="B200" s="130" t="s">
        <v>116</v>
      </c>
      <c r="C200" s="148">
        <f>F200+I200+L200+O200+R200+U200+X200+Y200</f>
        <v>223200</v>
      </c>
      <c r="D200" s="148">
        <f>G200+J200+M200+P200+S200+V200</f>
        <v>14655</v>
      </c>
      <c r="E200" s="148">
        <f>E201+E206</f>
        <v>283476</v>
      </c>
      <c r="F200" s="148">
        <f>F206</f>
        <v>2500</v>
      </c>
      <c r="G200" s="148"/>
      <c r="H200" s="148"/>
      <c r="I200" s="148">
        <f>I201+I206</f>
        <v>210000</v>
      </c>
      <c r="J200" s="148"/>
      <c r="K200" s="148">
        <f>K201</f>
        <v>210000</v>
      </c>
      <c r="L200" s="148"/>
      <c r="M200" s="148">
        <f>M201</f>
        <v>14562</v>
      </c>
      <c r="N200" s="148">
        <f>N201+N206</f>
        <v>36920</v>
      </c>
      <c r="O200" s="148">
        <f>O201</f>
        <v>10000</v>
      </c>
      <c r="P200" s="148">
        <f>P201+P206</f>
        <v>93</v>
      </c>
      <c r="Q200" s="148">
        <f>Q201+Q206</f>
        <v>15610</v>
      </c>
      <c r="R200" s="148"/>
      <c r="S200" s="148"/>
      <c r="T200" s="148">
        <f>T201+T206</f>
        <v>7765</v>
      </c>
      <c r="U200" s="148">
        <f>U206</f>
        <v>700</v>
      </c>
      <c r="V200" s="148"/>
      <c r="W200" s="191">
        <f>W201+W206</f>
        <v>13181</v>
      </c>
      <c r="X200" s="148"/>
      <c r="Y200" s="148"/>
      <c r="Z200" s="148">
        <f aca="true" t="shared" si="51" ref="Z200:Z205">E200</f>
        <v>283476</v>
      </c>
      <c r="AA200" s="148">
        <f>Z200</f>
        <v>283476</v>
      </c>
    </row>
    <row r="201" spans="1:27" ht="12.75">
      <c r="A201" s="152">
        <v>422</v>
      </c>
      <c r="B201" s="154" t="s">
        <v>44</v>
      </c>
      <c r="C201" s="153">
        <f>F201+I201+L201+O201+R201+U201+X201+Y201</f>
        <v>220000</v>
      </c>
      <c r="D201" s="153">
        <f>D202+D203+D204+D205</f>
        <v>14562</v>
      </c>
      <c r="E201" s="153">
        <f>SUM(E202:E205)</f>
        <v>273711</v>
      </c>
      <c r="F201" s="153"/>
      <c r="G201" s="153"/>
      <c r="H201" s="153"/>
      <c r="I201" s="153">
        <f>I202+I203+I204+I205</f>
        <v>210000</v>
      </c>
      <c r="J201" s="153"/>
      <c r="K201" s="153">
        <v>210000</v>
      </c>
      <c r="L201" s="153"/>
      <c r="M201" s="153">
        <f>SUM(M202:M205)</f>
        <v>14562</v>
      </c>
      <c r="N201" s="153">
        <f>SUM(N202:N205)</f>
        <v>31920</v>
      </c>
      <c r="O201" s="153">
        <f>O205</f>
        <v>10000</v>
      </c>
      <c r="P201" s="153">
        <f>P205</f>
        <v>0</v>
      </c>
      <c r="Q201" s="153">
        <f>Q205</f>
        <v>13110</v>
      </c>
      <c r="R201" s="153"/>
      <c r="S201" s="153"/>
      <c r="T201" s="153">
        <f>T202+T203+T204+T205</f>
        <v>6500</v>
      </c>
      <c r="U201" s="153"/>
      <c r="V201" s="153"/>
      <c r="W201" s="190">
        <f>SUM(W202:W205)</f>
        <v>12181</v>
      </c>
      <c r="X201" s="153"/>
      <c r="Y201" s="153"/>
      <c r="Z201" s="153">
        <f t="shared" si="51"/>
        <v>273711</v>
      </c>
      <c r="AA201" s="153">
        <f>Z201</f>
        <v>273711</v>
      </c>
    </row>
    <row r="202" spans="1:27" ht="12.75">
      <c r="A202" s="108">
        <v>4221</v>
      </c>
      <c r="B202" s="109" t="s">
        <v>117</v>
      </c>
      <c r="C202" s="165"/>
      <c r="D202" s="165">
        <f aca="true" t="shared" si="52" ref="D202:E205">G202+J202+M202+P202+S202+V202</f>
        <v>0</v>
      </c>
      <c r="E202" s="165">
        <f t="shared" si="52"/>
        <v>239681</v>
      </c>
      <c r="F202" s="165"/>
      <c r="G202" s="165"/>
      <c r="H202" s="165"/>
      <c r="I202" s="165">
        <v>210000</v>
      </c>
      <c r="J202" s="165"/>
      <c r="K202" s="165">
        <v>210000</v>
      </c>
      <c r="L202" s="165"/>
      <c r="M202" s="165"/>
      <c r="N202" s="165">
        <v>16000</v>
      </c>
      <c r="O202" s="165"/>
      <c r="P202" s="165"/>
      <c r="Q202" s="165"/>
      <c r="R202" s="165"/>
      <c r="S202" s="165"/>
      <c r="T202" s="165">
        <v>6500</v>
      </c>
      <c r="U202" s="165"/>
      <c r="V202" s="165"/>
      <c r="W202" s="165">
        <v>7181</v>
      </c>
      <c r="X202" s="165"/>
      <c r="Y202" s="165"/>
      <c r="Z202" s="165">
        <f t="shared" si="51"/>
        <v>239681</v>
      </c>
      <c r="AA202" s="163"/>
    </row>
    <row r="203" spans="1:27" ht="12.75" customHeight="1">
      <c r="A203" s="108">
        <v>4222</v>
      </c>
      <c r="B203" s="109" t="s">
        <v>121</v>
      </c>
      <c r="C203" s="165"/>
      <c r="D203" s="165">
        <f t="shared" si="52"/>
        <v>14562</v>
      </c>
      <c r="E203" s="165">
        <f t="shared" si="52"/>
        <v>0</v>
      </c>
      <c r="F203" s="165"/>
      <c r="G203" s="165"/>
      <c r="H203" s="165"/>
      <c r="I203" s="165"/>
      <c r="J203" s="165"/>
      <c r="K203" s="165"/>
      <c r="L203" s="165"/>
      <c r="M203" s="165">
        <v>14562</v>
      </c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>
        <f t="shared" si="51"/>
        <v>0</v>
      </c>
      <c r="AA203" s="163"/>
    </row>
    <row r="204" spans="1:27" ht="12.75" customHeight="1">
      <c r="A204" s="108">
        <v>4226</v>
      </c>
      <c r="B204" s="109" t="s">
        <v>122</v>
      </c>
      <c r="C204" s="165"/>
      <c r="D204" s="165">
        <f t="shared" si="52"/>
        <v>0</v>
      </c>
      <c r="E204" s="165">
        <f t="shared" si="52"/>
        <v>0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>
        <f t="shared" si="51"/>
        <v>0</v>
      </c>
      <c r="AA204" s="163"/>
    </row>
    <row r="205" spans="1:27" ht="12.75">
      <c r="A205" s="108">
        <v>4227</v>
      </c>
      <c r="B205" s="109" t="s">
        <v>118</v>
      </c>
      <c r="C205" s="165">
        <f>F205+I205+L205+O205+R205+U205+X205+Y205</f>
        <v>10000</v>
      </c>
      <c r="D205" s="165">
        <f t="shared" si="52"/>
        <v>0</v>
      </c>
      <c r="E205" s="165">
        <f t="shared" si="52"/>
        <v>34030</v>
      </c>
      <c r="F205" s="165"/>
      <c r="G205" s="165"/>
      <c r="H205" s="165"/>
      <c r="I205" s="165"/>
      <c r="J205" s="165"/>
      <c r="K205" s="165"/>
      <c r="L205" s="165"/>
      <c r="M205" s="165"/>
      <c r="N205" s="165">
        <v>15920</v>
      </c>
      <c r="O205" s="165">
        <v>10000</v>
      </c>
      <c r="P205" s="165"/>
      <c r="Q205" s="165">
        <v>13110</v>
      </c>
      <c r="R205" s="165"/>
      <c r="S205" s="165"/>
      <c r="T205" s="165"/>
      <c r="U205" s="165"/>
      <c r="V205" s="165"/>
      <c r="W205" s="165">
        <v>5000</v>
      </c>
      <c r="X205" s="165"/>
      <c r="Y205" s="165"/>
      <c r="Z205" s="165">
        <f t="shared" si="51"/>
        <v>34030</v>
      </c>
      <c r="AA205" s="163"/>
    </row>
    <row r="206" spans="1:27" ht="25.5">
      <c r="A206" s="152">
        <v>424</v>
      </c>
      <c r="B206" s="110" t="s">
        <v>47</v>
      </c>
      <c r="C206" s="153">
        <f>F206+I206+L206+O206+R206+U206</f>
        <v>3200</v>
      </c>
      <c r="D206" s="153">
        <f>D207</f>
        <v>93</v>
      </c>
      <c r="E206" s="153">
        <f>H206+K206+N206+Q206+T206+W206</f>
        <v>9765</v>
      </c>
      <c r="F206" s="153">
        <f>F207</f>
        <v>2500</v>
      </c>
      <c r="G206" s="153"/>
      <c r="H206" s="153"/>
      <c r="I206" s="153">
        <f>I207</f>
        <v>0</v>
      </c>
      <c r="J206" s="153"/>
      <c r="K206" s="153"/>
      <c r="L206" s="153"/>
      <c r="M206" s="153"/>
      <c r="N206" s="153">
        <f>N207</f>
        <v>5000</v>
      </c>
      <c r="O206" s="153">
        <f>O207</f>
        <v>0</v>
      </c>
      <c r="P206" s="153">
        <f>P207</f>
        <v>93</v>
      </c>
      <c r="Q206" s="153">
        <f>Q207</f>
        <v>2500</v>
      </c>
      <c r="R206" s="153"/>
      <c r="S206" s="153"/>
      <c r="T206" s="153">
        <f>T207</f>
        <v>1265</v>
      </c>
      <c r="U206" s="153">
        <f>U207</f>
        <v>700</v>
      </c>
      <c r="V206" s="153"/>
      <c r="W206" s="153">
        <f>W207</f>
        <v>1000</v>
      </c>
      <c r="X206" s="153"/>
      <c r="Y206" s="153"/>
      <c r="Z206" s="153">
        <f>C206</f>
        <v>3200</v>
      </c>
      <c r="AA206" s="153">
        <f aca="true" t="shared" si="53" ref="AA206:AA217">Z206</f>
        <v>3200</v>
      </c>
    </row>
    <row r="207" spans="1:27" ht="12.75">
      <c r="A207" s="114">
        <v>4241</v>
      </c>
      <c r="B207" s="134" t="s">
        <v>73</v>
      </c>
      <c r="C207" s="115">
        <f>F207+I207+L207+O207+R207+U207</f>
        <v>3200</v>
      </c>
      <c r="D207" s="115">
        <f>G207+J207+M207+P207+S207+V207</f>
        <v>93</v>
      </c>
      <c r="E207" s="115">
        <f>H207+K207+N207+Q207+T207+W207</f>
        <v>9765</v>
      </c>
      <c r="F207" s="115">
        <v>2500</v>
      </c>
      <c r="G207" s="115"/>
      <c r="H207" s="115"/>
      <c r="I207" s="115">
        <v>0</v>
      </c>
      <c r="J207" s="115"/>
      <c r="K207" s="115"/>
      <c r="L207" s="115"/>
      <c r="M207" s="115"/>
      <c r="N207" s="115">
        <v>5000</v>
      </c>
      <c r="O207" s="115"/>
      <c r="P207" s="115">
        <v>93</v>
      </c>
      <c r="Q207" s="115">
        <v>2500</v>
      </c>
      <c r="R207" s="115"/>
      <c r="S207" s="115"/>
      <c r="T207" s="115">
        <v>1265</v>
      </c>
      <c r="U207" s="115">
        <v>700</v>
      </c>
      <c r="V207" s="115"/>
      <c r="W207" s="115">
        <v>1000</v>
      </c>
      <c r="X207" s="115"/>
      <c r="Y207" s="115"/>
      <c r="Z207" s="115">
        <f>E207</f>
        <v>9765</v>
      </c>
      <c r="AA207" s="115">
        <f t="shared" si="53"/>
        <v>9765</v>
      </c>
    </row>
    <row r="208" spans="1:27" ht="12.75">
      <c r="A208" s="119"/>
      <c r="B208" s="155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</row>
    <row r="209" spans="1:27" ht="12.75">
      <c r="A209" s="119"/>
      <c r="B209" s="155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</row>
    <row r="210" spans="1:27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</row>
    <row r="211" spans="1:27" ht="25.5">
      <c r="A211" s="92"/>
      <c r="B211" s="14" t="s">
        <v>130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</row>
    <row r="212" spans="1:27" ht="12.75">
      <c r="A212" s="139" t="s">
        <v>134</v>
      </c>
      <c r="B212" s="132" t="s">
        <v>135</v>
      </c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33"/>
      <c r="AA212" s="133"/>
    </row>
    <row r="213" spans="1:27" ht="25.5">
      <c r="A213" s="172">
        <v>45</v>
      </c>
      <c r="B213" s="173" t="s">
        <v>79</v>
      </c>
      <c r="C213" s="174">
        <f>C214+C216</f>
        <v>20000</v>
      </c>
      <c r="D213" s="174"/>
      <c r="E213" s="174">
        <f>K213</f>
        <v>20000</v>
      </c>
      <c r="F213" s="174"/>
      <c r="G213" s="174"/>
      <c r="H213" s="174"/>
      <c r="I213" s="174">
        <f>I214+I216</f>
        <v>20000</v>
      </c>
      <c r="J213" s="174"/>
      <c r="K213" s="174">
        <f>K214</f>
        <v>20000</v>
      </c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>
        <f>C213</f>
        <v>20000</v>
      </c>
      <c r="AA213" s="174">
        <f t="shared" si="53"/>
        <v>20000</v>
      </c>
    </row>
    <row r="214" spans="1:27" ht="12.75">
      <c r="A214" s="152">
        <v>451</v>
      </c>
      <c r="B214" s="154" t="s">
        <v>80</v>
      </c>
      <c r="C214" s="153">
        <f>C215</f>
        <v>20000</v>
      </c>
      <c r="D214" s="153"/>
      <c r="E214" s="153">
        <f>K214</f>
        <v>20000</v>
      </c>
      <c r="F214" s="153"/>
      <c r="G214" s="153"/>
      <c r="H214" s="153"/>
      <c r="I214" s="153">
        <f>I215</f>
        <v>20000</v>
      </c>
      <c r="J214" s="153"/>
      <c r="K214" s="153">
        <f>K215</f>
        <v>20000</v>
      </c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>
        <f>C214</f>
        <v>20000</v>
      </c>
      <c r="AA214" s="153">
        <f t="shared" si="53"/>
        <v>20000</v>
      </c>
    </row>
    <row r="215" spans="1:27" ht="12.75" customHeight="1">
      <c r="A215" s="108">
        <v>4511</v>
      </c>
      <c r="B215" s="151" t="s">
        <v>80</v>
      </c>
      <c r="C215" s="112">
        <f>F215+I215+L215+O215+R215+U215+X215+Y215</f>
        <v>20000</v>
      </c>
      <c r="D215" s="112"/>
      <c r="E215" s="112">
        <f>K215</f>
        <v>20000</v>
      </c>
      <c r="F215" s="112"/>
      <c r="G215" s="112"/>
      <c r="H215" s="112"/>
      <c r="I215" s="112">
        <v>20000</v>
      </c>
      <c r="J215" s="112"/>
      <c r="K215" s="112">
        <v>20000</v>
      </c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>
        <f>C215</f>
        <v>20000</v>
      </c>
      <c r="AA215" s="112">
        <f t="shared" si="53"/>
        <v>20000</v>
      </c>
    </row>
    <row r="216" spans="1:27" ht="12.75" customHeight="1">
      <c r="A216" s="152">
        <v>452</v>
      </c>
      <c r="B216" s="110" t="s">
        <v>81</v>
      </c>
      <c r="C216" s="153">
        <f>C217</f>
        <v>0</v>
      </c>
      <c r="D216" s="153"/>
      <c r="E216" s="153"/>
      <c r="F216" s="153"/>
      <c r="G216" s="153"/>
      <c r="H216" s="153"/>
      <c r="I216" s="153">
        <f>I217</f>
        <v>0</v>
      </c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>
        <f>C216</f>
        <v>0</v>
      </c>
      <c r="AA216" s="153">
        <f t="shared" si="53"/>
        <v>0</v>
      </c>
    </row>
    <row r="217" spans="1:27" ht="12.75">
      <c r="A217" s="108">
        <v>4521</v>
      </c>
      <c r="B217" s="109" t="s">
        <v>81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>
        <f>C217</f>
        <v>0</v>
      </c>
      <c r="AA217" s="112">
        <f t="shared" si="53"/>
        <v>0</v>
      </c>
    </row>
    <row r="218" spans="1:27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8"/>
      <c r="AA218" s="118"/>
    </row>
    <row r="219" spans="1:27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8"/>
      <c r="AA219" s="118"/>
    </row>
    <row r="220" spans="1:27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8"/>
      <c r="AA220" s="118"/>
    </row>
    <row r="221" spans="1:27" ht="12.75">
      <c r="A221" s="92"/>
      <c r="B221" s="272" t="s">
        <v>132</v>
      </c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</row>
    <row r="222" spans="1:27" ht="25.5">
      <c r="A222" s="92"/>
      <c r="B222" s="14" t="s">
        <v>130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1:27" ht="12.75">
      <c r="A223" s="139" t="s">
        <v>134</v>
      </c>
      <c r="B223" s="132" t="s">
        <v>135</v>
      </c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33"/>
      <c r="AA223" s="133"/>
    </row>
    <row r="224" spans="1:27" ht="12.75">
      <c r="A224" s="172">
        <v>32</v>
      </c>
      <c r="B224" s="173" t="s">
        <v>37</v>
      </c>
      <c r="C224" s="174">
        <f>C225</f>
        <v>50000</v>
      </c>
      <c r="D224" s="174"/>
      <c r="E224" s="174">
        <f>K224</f>
        <v>50000</v>
      </c>
      <c r="F224" s="174"/>
      <c r="G224" s="174"/>
      <c r="H224" s="174"/>
      <c r="I224" s="174">
        <f>I225</f>
        <v>50000</v>
      </c>
      <c r="J224" s="174"/>
      <c r="K224" s="174">
        <f>K225</f>
        <v>50000</v>
      </c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>
        <f>C224</f>
        <v>50000</v>
      </c>
      <c r="AA224" s="174">
        <f>Z224</f>
        <v>50000</v>
      </c>
    </row>
    <row r="225" spans="1:27" ht="12.75">
      <c r="A225" s="152">
        <v>323</v>
      </c>
      <c r="B225" s="154" t="s">
        <v>40</v>
      </c>
      <c r="C225" s="153">
        <f>C226</f>
        <v>50000</v>
      </c>
      <c r="D225" s="153"/>
      <c r="E225" s="153">
        <f>K225</f>
        <v>50000</v>
      </c>
      <c r="F225" s="153"/>
      <c r="G225" s="153"/>
      <c r="H225" s="153"/>
      <c r="I225" s="153">
        <f>I226</f>
        <v>50000</v>
      </c>
      <c r="J225" s="153"/>
      <c r="K225" s="153">
        <f>K226</f>
        <v>50000</v>
      </c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>
        <f>C225</f>
        <v>50000</v>
      </c>
      <c r="AA225" s="153">
        <f>Z225</f>
        <v>50000</v>
      </c>
    </row>
    <row r="226" spans="1:27" ht="12.75" customHeight="1">
      <c r="A226" s="108">
        <v>3232</v>
      </c>
      <c r="B226" s="151" t="s">
        <v>133</v>
      </c>
      <c r="C226" s="112">
        <f>F226+I226+L226+O226+R226+U226+X226+Y226</f>
        <v>50000</v>
      </c>
      <c r="D226" s="112"/>
      <c r="E226" s="112">
        <f>K226</f>
        <v>50000</v>
      </c>
      <c r="F226" s="112"/>
      <c r="G226" s="112"/>
      <c r="H226" s="112"/>
      <c r="I226" s="112">
        <v>50000</v>
      </c>
      <c r="J226" s="112"/>
      <c r="K226" s="112">
        <v>50000</v>
      </c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>
        <f>C226</f>
        <v>50000</v>
      </c>
      <c r="AA226" s="112">
        <f>Z226</f>
        <v>50000</v>
      </c>
    </row>
    <row r="227" spans="1:27" ht="12.75" customHeight="1">
      <c r="A227" s="108"/>
      <c r="B227" s="10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1:27" ht="12.75">
      <c r="A228" s="92"/>
      <c r="B228" s="14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8"/>
      <c r="AA228" s="118"/>
    </row>
    <row r="229" spans="1:27" ht="12.75">
      <c r="A229" s="92"/>
      <c r="B229" s="14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8"/>
      <c r="AA229" s="118"/>
    </row>
    <row r="230" spans="1:27" ht="12.75">
      <c r="A230" s="136"/>
      <c r="B230" s="142" t="s">
        <v>74</v>
      </c>
      <c r="C230" s="149">
        <f>C105+C199+C126+C224+C213+C182</f>
        <v>10789589</v>
      </c>
      <c r="D230" s="149">
        <f>D105+D199+D126+D224+D213+D182+D173+D153</f>
        <v>2633140.5599999996</v>
      </c>
      <c r="E230" s="149">
        <f>E105+E199+E126+E224+E213+E182+E173+E153</f>
        <v>11364532</v>
      </c>
      <c r="F230" s="137">
        <f>F105+F199</f>
        <v>8819532</v>
      </c>
      <c r="G230" s="137">
        <f>G105+G199</f>
        <v>2175233</v>
      </c>
      <c r="H230" s="137">
        <f>H105+H199</f>
        <v>8977394</v>
      </c>
      <c r="I230" s="137">
        <f>I199+I105+I126+I224+I213+I182</f>
        <v>1058153</v>
      </c>
      <c r="J230" s="137">
        <f>J199+J105+J126+J224+J213+J182</f>
        <v>191883.78</v>
      </c>
      <c r="K230" s="137">
        <f>K199+K105+K126+K224+K213+K182+K173+K153</f>
        <v>1196301</v>
      </c>
      <c r="L230" s="137">
        <f>L105</f>
        <v>25000</v>
      </c>
      <c r="M230" s="137">
        <f>M29+M199</f>
        <v>15270</v>
      </c>
      <c r="N230" s="137">
        <f>N29+N199</f>
        <v>77500</v>
      </c>
      <c r="O230" s="137">
        <f>O105+O199</f>
        <v>670900</v>
      </c>
      <c r="P230" s="137">
        <f>P105+P199</f>
        <v>152351</v>
      </c>
      <c r="Q230" s="137">
        <f>Q105+Q126+Q153+Q173+Q199</f>
        <v>802247</v>
      </c>
      <c r="R230" s="137">
        <f>R105</f>
        <v>211804</v>
      </c>
      <c r="S230" s="137">
        <f>S105</f>
        <v>59150</v>
      </c>
      <c r="T230" s="137">
        <f>T105+T199</f>
        <v>284909</v>
      </c>
      <c r="U230" s="137">
        <f>U105+U199</f>
        <v>4200</v>
      </c>
      <c r="V230" s="137">
        <f>V105</f>
        <v>5950</v>
      </c>
      <c r="W230" s="193">
        <f>W105+W199</f>
        <v>26181</v>
      </c>
      <c r="X230" s="137">
        <f>X105+X199</f>
        <v>0</v>
      </c>
      <c r="Y230" s="137">
        <f>Y105+Y199</f>
        <v>0</v>
      </c>
      <c r="Z230" s="137">
        <f>Z105+Z126+Z153+Z173+Z182+Z199+Z213+Z224</f>
        <v>11364532</v>
      </c>
      <c r="AA230" s="137">
        <f>Z230</f>
        <v>11364532</v>
      </c>
    </row>
    <row r="231" spans="1:27" ht="12.75">
      <c r="A231" s="92"/>
      <c r="B231" s="14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8"/>
      <c r="AA231" s="118"/>
    </row>
    <row r="232" spans="1:27" ht="12.75">
      <c r="A232" s="92"/>
      <c r="B232" s="14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8"/>
      <c r="AA232" s="118"/>
    </row>
    <row r="233" spans="1:27" ht="12.75">
      <c r="A233" s="92"/>
      <c r="B233" s="271" t="s">
        <v>136</v>
      </c>
      <c r="C233" s="266"/>
      <c r="D233" s="266"/>
      <c r="E233" s="266"/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</row>
    <row r="234" spans="1:27" ht="12.75">
      <c r="A234" s="92"/>
      <c r="B234" s="271" t="s">
        <v>115</v>
      </c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</row>
    <row r="235" spans="1:27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8" t="s">
        <v>138</v>
      </c>
      <c r="AA235"/>
    </row>
    <row r="236" spans="1:27" ht="12.75">
      <c r="A236" s="92"/>
      <c r="B236" s="14" t="s">
        <v>172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277" t="s">
        <v>139</v>
      </c>
      <c r="AA236" s="278"/>
    </row>
    <row r="237" spans="1:27" ht="12.75">
      <c r="A237" s="92"/>
      <c r="B237" s="14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8"/>
      <c r="AA237" s="118"/>
    </row>
    <row r="238" spans="1:27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8"/>
      <c r="AA238" s="118"/>
    </row>
    <row r="239" spans="1:28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8"/>
      <c r="AA239" s="118"/>
      <c r="AB239"/>
    </row>
    <row r="240" spans="1:27" ht="12.75">
      <c r="A240" s="93"/>
      <c r="B240" s="10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>
      <c r="A241" s="103"/>
      <c r="B241" s="274"/>
      <c r="C241" s="266"/>
      <c r="D241" s="266"/>
      <c r="E241" s="266"/>
      <c r="F241" s="266"/>
      <c r="G241"/>
      <c r="H24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>
      <c r="A242" s="93"/>
      <c r="B242" s="95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</row>
    <row r="243" spans="1:27" ht="12.75">
      <c r="A243" s="93"/>
      <c r="B243" s="95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</row>
    <row r="244" spans="1:27" ht="15" customHeight="1">
      <c r="A244" s="92"/>
      <c r="B244" s="14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</row>
    <row r="245" spans="1:27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8"/>
      <c r="AA245" s="118"/>
    </row>
    <row r="246" spans="1:27" ht="12.75">
      <c r="A246" s="92"/>
      <c r="B246" s="14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</row>
    <row r="247" spans="1:27" ht="12.75">
      <c r="A247" s="92"/>
      <c r="B247" s="14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8"/>
      <c r="AA247" s="118"/>
    </row>
    <row r="248" spans="1:27" ht="12.75">
      <c r="A248" s="92"/>
      <c r="B248" s="14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</row>
    <row r="249" spans="1:27" ht="12.75">
      <c r="A249" s="92"/>
      <c r="B249" s="14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8"/>
      <c r="AA249" s="118"/>
    </row>
    <row r="250" spans="1:27" ht="12.75">
      <c r="A250" s="92"/>
      <c r="B250" s="14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8"/>
      <c r="AA250" s="118"/>
    </row>
    <row r="251" spans="1:27" ht="12.75">
      <c r="A251" s="93"/>
      <c r="B251" s="95"/>
      <c r="C251" s="118"/>
      <c r="D251" s="118"/>
      <c r="E251" s="118"/>
      <c r="F251" s="118"/>
      <c r="G251" s="118"/>
      <c r="H251" s="118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8"/>
      <c r="AA251" s="118"/>
    </row>
    <row r="252" spans="1:27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8"/>
      <c r="AA252" s="118"/>
    </row>
    <row r="253" spans="1:27" ht="12.75">
      <c r="A253" s="92"/>
      <c r="B253" s="14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8"/>
      <c r="AA253" s="118"/>
    </row>
    <row r="254" spans="1:27" ht="12.75">
      <c r="A254" s="272"/>
      <c r="B254" s="266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</row>
    <row r="255" spans="1:27" ht="12.75">
      <c r="A255" s="92"/>
      <c r="B255" s="14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8"/>
      <c r="AA255" s="118"/>
    </row>
    <row r="256" spans="1:27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8"/>
      <c r="AA256" s="118"/>
    </row>
    <row r="257" spans="1:27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8"/>
      <c r="AA257" s="118"/>
    </row>
    <row r="258" spans="1:27" ht="12.75">
      <c r="A258" s="92"/>
      <c r="B258" s="14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8"/>
      <c r="AA258" s="118"/>
    </row>
    <row r="259" spans="1:27" ht="12.75">
      <c r="A259" s="93"/>
      <c r="B259" s="275"/>
      <c r="C259" s="266"/>
      <c r="D259"/>
      <c r="E25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>
      <c r="A260" s="103"/>
      <c r="B260" s="274"/>
      <c r="C260" s="266"/>
      <c r="D260" s="266"/>
      <c r="E260" s="266"/>
      <c r="F260" s="266"/>
      <c r="G260"/>
      <c r="H26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>
      <c r="A261" s="93"/>
      <c r="B261" s="95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</row>
    <row r="262" spans="1:27" ht="12.75">
      <c r="A262" s="93"/>
      <c r="B262" s="95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</row>
    <row r="263" spans="1:27" ht="12.75">
      <c r="A263" s="92"/>
      <c r="B263" s="14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</row>
    <row r="264" spans="1:27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8"/>
      <c r="AA264" s="118"/>
    </row>
    <row r="265" spans="1:27" ht="12.75" customHeight="1">
      <c r="A265" s="92"/>
      <c r="B265" s="14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</row>
    <row r="266" spans="1:27" ht="12.75">
      <c r="A266" s="92"/>
      <c r="B266" s="14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8"/>
      <c r="AA266" s="118"/>
    </row>
    <row r="267" spans="1:27" ht="12.75">
      <c r="A267" s="92"/>
      <c r="B267" s="14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</row>
    <row r="268" spans="1:27" ht="12.75">
      <c r="A268" s="92"/>
      <c r="B268" s="14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8"/>
      <c r="AA268" s="118"/>
    </row>
    <row r="269" spans="1:27" ht="12.75">
      <c r="A269" s="92"/>
      <c r="B269" s="14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8"/>
      <c r="AA269" s="118"/>
    </row>
    <row r="270" spans="1:27" ht="12.75">
      <c r="A270" s="92"/>
      <c r="B270" s="14"/>
      <c r="C270" s="117"/>
      <c r="D270" s="117"/>
      <c r="E270" s="117"/>
      <c r="F270" s="118"/>
      <c r="G270" s="118"/>
      <c r="H270" s="118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8"/>
      <c r="AA270" s="118"/>
    </row>
    <row r="271" spans="1:27" ht="12.75">
      <c r="A271" s="92"/>
      <c r="B271" s="14"/>
      <c r="C271" s="117"/>
      <c r="D271" s="117"/>
      <c r="E271" s="117"/>
      <c r="F271" s="118"/>
      <c r="G271" s="118"/>
      <c r="H271" s="118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8"/>
      <c r="AA271" s="118"/>
    </row>
    <row r="272" spans="1:28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8"/>
      <c r="AA272" s="118"/>
      <c r="AB272" s="11"/>
    </row>
    <row r="273" spans="1:27" s="11" customFormat="1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8"/>
      <c r="AA273" s="118"/>
    </row>
    <row r="274" spans="1:27" s="11" customFormat="1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8"/>
      <c r="AA274" s="118"/>
    </row>
    <row r="275" spans="1:28" s="11" customFormat="1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8"/>
      <c r="AA275" s="118"/>
      <c r="AB275" s="10"/>
    </row>
    <row r="276" spans="1:27" ht="12.75">
      <c r="A276" s="272"/>
      <c r="B276" s="266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</row>
    <row r="277" spans="1:27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8"/>
      <c r="AA277" s="118"/>
    </row>
    <row r="278" spans="1:27" ht="12.75">
      <c r="A278" s="93"/>
      <c r="B278" s="95"/>
      <c r="C278" s="166"/>
      <c r="D278" s="166"/>
      <c r="E278" s="166"/>
      <c r="F278" s="166"/>
      <c r="G278" s="166"/>
      <c r="H278" s="166"/>
      <c r="I278" s="118"/>
      <c r="J278" s="118"/>
      <c r="K278" s="118"/>
      <c r="L278" s="166"/>
      <c r="M278" s="166"/>
      <c r="N278" s="166"/>
      <c r="O278" s="166"/>
      <c r="P278" s="166"/>
      <c r="Q278" s="166"/>
      <c r="R278" s="166"/>
      <c r="S278" s="166"/>
      <c r="T278" s="166"/>
      <c r="U278" s="118"/>
      <c r="V278" s="118"/>
      <c r="W278" s="118"/>
      <c r="X278" s="167"/>
      <c r="Y278" s="167"/>
      <c r="Z278" s="118"/>
      <c r="AA278" s="118"/>
    </row>
    <row r="279" spans="1:28" ht="12.75">
      <c r="A279" s="103"/>
      <c r="B279" s="95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" s="11" customFormat="1" ht="12.75" customHeight="1">
      <c r="A280" s="93"/>
      <c r="B280" s="95"/>
    </row>
    <row r="281" spans="1:2" s="11" customFormat="1" ht="12.75">
      <c r="A281" s="93"/>
      <c r="B281" s="95"/>
    </row>
    <row r="282" spans="1:28" s="11" customFormat="1" ht="12.75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7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8" ht="12.75">
      <c r="A285" s="93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1"/>
    </row>
    <row r="286" spans="1:28" s="11" customFormat="1" ht="12.75">
      <c r="A286" s="103"/>
      <c r="B286" s="95"/>
      <c r="AB286" s="10"/>
    </row>
    <row r="287" spans="1:27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>
      <c r="A288" s="93"/>
      <c r="B288" s="95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8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1"/>
    </row>
    <row r="291" spans="1:28" s="11" customFormat="1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7" ht="12.75">
      <c r="A292" s="9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8" ht="12.75">
      <c r="A293" s="92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1"/>
    </row>
    <row r="294" spans="1:27" s="11" customFormat="1" ht="12.75" customHeight="1">
      <c r="A294" s="92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8" s="11" customFormat="1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7" ht="12.75">
      <c r="A297" s="93"/>
      <c r="B297" s="95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8" ht="12.75">
      <c r="A299" s="93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1"/>
    </row>
    <row r="300" spans="1:28" s="11" customFormat="1" ht="12.75">
      <c r="A300" s="103"/>
      <c r="B300" s="95"/>
      <c r="AB300" s="10"/>
    </row>
    <row r="301" spans="1:27" ht="12.75">
      <c r="A301" s="93"/>
      <c r="B301" s="95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>
      <c r="A302" s="93"/>
      <c r="B302" s="95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8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1"/>
    </row>
    <row r="305" spans="1:28" s="11" customFormat="1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7" ht="12.75">
      <c r="A306" s="93"/>
      <c r="B306" s="9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8" ht="12.75">
      <c r="A307" s="92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1"/>
    </row>
    <row r="308" spans="1:27" s="11" customFormat="1" ht="12.75" customHeight="1">
      <c r="A308" s="92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11" customFormat="1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8" s="11" customFormat="1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7" ht="12.75">
      <c r="A311" s="93"/>
      <c r="B311" s="9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8" ht="12.75">
      <c r="A313" s="93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1"/>
    </row>
    <row r="314" spans="1:28" s="11" customFormat="1" ht="12.75">
      <c r="A314" s="103"/>
      <c r="B314" s="95"/>
      <c r="AB314" s="10"/>
    </row>
    <row r="315" spans="1:27" ht="12.75">
      <c r="A315" s="93"/>
      <c r="B315" s="9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s="93"/>
      <c r="B316" s="9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8" ht="12.75">
      <c r="A318" s="92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1"/>
    </row>
    <row r="319" spans="1:28" s="11" customFormat="1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7" ht="12.75">
      <c r="A320" s="93"/>
      <c r="B320" s="9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8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1"/>
    </row>
    <row r="322" spans="1:27" s="11" customFormat="1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s="11" customFormat="1" ht="12.75">
      <c r="A323" s="92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8" s="11" customFormat="1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7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8" ht="12.75">
      <c r="A327" s="93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1"/>
    </row>
    <row r="328" spans="1:28" s="11" customFormat="1" ht="12.75">
      <c r="A328" s="103"/>
      <c r="B328" s="95"/>
      <c r="AB328" s="10"/>
    </row>
    <row r="329" spans="1:27" ht="12.75">
      <c r="A329" s="93"/>
      <c r="B329" s="9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>
      <c r="A330" s="93"/>
      <c r="B330" s="9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8" ht="12.75">
      <c r="A332" s="92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1"/>
    </row>
    <row r="333" spans="1:28" s="11" customFormat="1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2.75">
      <c r="A334" s="93"/>
      <c r="B334" s="9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7" s="11" customFormat="1" ht="12.75">
      <c r="A335" s="92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8" s="11" customFormat="1" ht="12.75">
      <c r="A336" s="92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7" ht="12.75">
      <c r="A337" s="92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8" ht="12.75">
      <c r="A339" s="93"/>
      <c r="B339" s="9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7" s="11" customFormat="1" ht="12.75" customHeight="1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" s="11" customFormat="1" ht="12.75">
      <c r="A341" s="93"/>
      <c r="B341" s="95"/>
    </row>
    <row r="342" spans="1:28" s="11" customFormat="1" ht="12.75">
      <c r="A342" s="93"/>
      <c r="B342" s="95"/>
      <c r="AB342" s="10"/>
    </row>
    <row r="343" spans="1:27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8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1"/>
    </row>
    <row r="346" spans="1:28" s="11" customFormat="1" ht="12.75">
      <c r="A346" s="103"/>
      <c r="B346" s="95"/>
      <c r="AB346" s="10"/>
    </row>
    <row r="347" spans="1:27" ht="12.75">
      <c r="A347" s="9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>
      <c r="A348" s="93"/>
      <c r="B348" s="9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8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1"/>
    </row>
    <row r="351" spans="1:28" s="11" customFormat="1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2.75">
      <c r="A352" s="93"/>
      <c r="B352" s="9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11" customFormat="1" ht="12.75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1"/>
    </row>
    <row r="355" spans="1:27" s="11" customFormat="1" ht="12.75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8" s="11" customFormat="1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7" ht="12.75" customHeight="1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8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7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" s="11" customFormat="1" ht="12.75">
      <c r="A361" s="93"/>
      <c r="B361" s="95"/>
    </row>
    <row r="362" spans="1:28" s="11" customFormat="1" ht="12.75">
      <c r="A362" s="93"/>
      <c r="B362" s="95"/>
      <c r="AB362" s="10"/>
    </row>
    <row r="363" spans="1:27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8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1"/>
    </row>
    <row r="366" spans="1:28" s="11" customFormat="1" ht="12.75">
      <c r="A366" s="103"/>
      <c r="B366" s="95"/>
      <c r="AB366" s="10"/>
    </row>
    <row r="367" spans="1:27" ht="12.75">
      <c r="A367" s="93"/>
      <c r="B367" s="9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>
      <c r="A368" s="93"/>
      <c r="B368" s="9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8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1"/>
    </row>
    <row r="371" spans="1:28" s="11" customFormat="1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2.75">
      <c r="A372" s="93"/>
      <c r="B372" s="9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7" s="11" customFormat="1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8" s="11" customFormat="1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1"/>
    </row>
    <row r="376" spans="1:28" s="11" customFormat="1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7" ht="12.75">
      <c r="A377" s="93"/>
      <c r="B377" s="9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>
      <c r="A380" s="93"/>
      <c r="B380" s="9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>
      <c r="A382" s="93"/>
      <c r="B382" s="9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</sheetData>
  <sheetProtection/>
  <mergeCells count="32">
    <mergeCell ref="A173:B173"/>
    <mergeCell ref="B158:I158"/>
    <mergeCell ref="B159:I159"/>
    <mergeCell ref="B161:F161"/>
    <mergeCell ref="A276:B276"/>
    <mergeCell ref="Z236:AA236"/>
    <mergeCell ref="B241:F241"/>
    <mergeCell ref="A254:B254"/>
    <mergeCell ref="B259:C259"/>
    <mergeCell ref="B260:F260"/>
    <mergeCell ref="B179:I179"/>
    <mergeCell ref="B195:I195"/>
    <mergeCell ref="B196:I196"/>
    <mergeCell ref="B221:AA221"/>
    <mergeCell ref="B233:AA233"/>
    <mergeCell ref="B234:AA234"/>
    <mergeCell ref="A105:B105"/>
    <mergeCell ref="B108:I108"/>
    <mergeCell ref="B109:I109"/>
    <mergeCell ref="B111:F111"/>
    <mergeCell ref="A126:B126"/>
    <mergeCell ref="B178:I178"/>
    <mergeCell ref="B131:I131"/>
    <mergeCell ref="B132:I132"/>
    <mergeCell ref="B134:F134"/>
    <mergeCell ref="A153:B153"/>
    <mergeCell ref="A1:AA1"/>
    <mergeCell ref="B4:C4"/>
    <mergeCell ref="B9:U9"/>
    <mergeCell ref="B11:F11"/>
    <mergeCell ref="B26:AA26"/>
    <mergeCell ref="B88:F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8"/>
  <sheetViews>
    <sheetView zoomScalePageLayoutView="0" workbookViewId="0" topLeftCell="A175">
      <selection activeCell="V16" sqref="V16:V17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9.28125" style="2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64" t="s">
        <v>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s="11" customFormat="1" ht="57.75">
      <c r="A2" s="157" t="s">
        <v>29</v>
      </c>
      <c r="B2" s="156" t="s">
        <v>30</v>
      </c>
      <c r="C2" s="157" t="s">
        <v>175</v>
      </c>
      <c r="D2" s="157" t="s">
        <v>176</v>
      </c>
      <c r="E2" s="157" t="s">
        <v>177</v>
      </c>
      <c r="F2" s="158" t="s">
        <v>145</v>
      </c>
      <c r="G2" s="158" t="s">
        <v>178</v>
      </c>
      <c r="H2" s="158" t="s">
        <v>179</v>
      </c>
      <c r="I2" s="157" t="s">
        <v>180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184" t="s">
        <v>103</v>
      </c>
      <c r="C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71" t="s">
        <v>88</v>
      </c>
      <c r="C9" s="266"/>
      <c r="D9" s="266"/>
      <c r="E9" s="266"/>
      <c r="F9" s="266"/>
      <c r="G9" s="266"/>
      <c r="H9" s="266"/>
      <c r="I9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67" t="s">
        <v>113</v>
      </c>
      <c r="C11" s="268"/>
      <c r="D11" s="183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3">C12</f>
        <v>8988288</v>
      </c>
      <c r="M12" s="127">
        <f aca="true" t="shared" si="2" ref="M12:M23">L12</f>
        <v>8988288</v>
      </c>
    </row>
    <row r="13" spans="1:13" s="11" customFormat="1" ht="12.75">
      <c r="A13" s="129">
        <v>31</v>
      </c>
      <c r="B13" s="130" t="s">
        <v>33</v>
      </c>
      <c r="C13" s="131">
        <f t="shared" si="0"/>
        <v>8433849</v>
      </c>
      <c r="D13" s="131">
        <f>D14+D16+D18</f>
        <v>8324644</v>
      </c>
      <c r="E13" s="131"/>
      <c r="F13" s="131"/>
      <c r="G13" s="131"/>
      <c r="H13" s="131">
        <f>H14+H16+H18</f>
        <v>109205</v>
      </c>
      <c r="I13" s="131"/>
      <c r="J13" s="131"/>
      <c r="K13" s="131"/>
      <c r="L13" s="131">
        <f t="shared" si="1"/>
        <v>8433849</v>
      </c>
      <c r="M13" s="131">
        <f t="shared" si="2"/>
        <v>8433849</v>
      </c>
    </row>
    <row r="14" spans="1:13" ht="12.75">
      <c r="A14" s="152">
        <v>311</v>
      </c>
      <c r="B14" s="110" t="s">
        <v>34</v>
      </c>
      <c r="C14" s="128">
        <f t="shared" si="0"/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7043099</v>
      </c>
      <c r="M14" s="128">
        <f t="shared" si="2"/>
        <v>7043099</v>
      </c>
    </row>
    <row r="15" spans="1:13" ht="12.75">
      <c r="A15" s="108">
        <v>3111</v>
      </c>
      <c r="B15" s="109" t="s">
        <v>70</v>
      </c>
      <c r="C15" s="112">
        <f t="shared" si="0"/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  <c r="L15" s="163">
        <f t="shared" si="1"/>
        <v>7043099</v>
      </c>
      <c r="M15" s="111">
        <f t="shared" si="2"/>
        <v>7043099</v>
      </c>
    </row>
    <row r="16" spans="1:13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>
        <f t="shared" si="1"/>
        <v>180000</v>
      </c>
      <c r="M16" s="128">
        <f t="shared" si="2"/>
        <v>180000</v>
      </c>
    </row>
    <row r="17" spans="1:13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63">
        <f t="shared" si="1"/>
        <v>180000</v>
      </c>
      <c r="M17" s="111">
        <f t="shared" si="2"/>
        <v>180000</v>
      </c>
    </row>
    <row r="18" spans="1:13" ht="12.75">
      <c r="A18" s="152">
        <v>313</v>
      </c>
      <c r="B18" s="110" t="s">
        <v>36</v>
      </c>
      <c r="C18" s="128">
        <f t="shared" si="0"/>
        <v>1210750</v>
      </c>
      <c r="D18" s="128">
        <f>SUM(D19:D20)</f>
        <v>1194644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1210750</v>
      </c>
      <c r="M18" s="128">
        <f t="shared" si="2"/>
        <v>1210750</v>
      </c>
    </row>
    <row r="19" spans="1:13" ht="12.75">
      <c r="A19" s="108">
        <v>3132</v>
      </c>
      <c r="B19" s="109" t="s">
        <v>71</v>
      </c>
      <c r="C19" s="112">
        <f t="shared" si="0"/>
        <v>1056465</v>
      </c>
      <c r="D19" s="112">
        <v>1042500</v>
      </c>
      <c r="E19" s="112"/>
      <c r="F19" s="112"/>
      <c r="G19" s="112"/>
      <c r="H19" s="112">
        <v>13965</v>
      </c>
      <c r="I19" s="112"/>
      <c r="J19" s="112"/>
      <c r="K19" s="112"/>
      <c r="L19" s="163">
        <f t="shared" si="1"/>
        <v>1056465</v>
      </c>
      <c r="M19" s="111">
        <f t="shared" si="2"/>
        <v>1056465</v>
      </c>
    </row>
    <row r="20" spans="1:13" ht="15.75" customHeight="1">
      <c r="A20" s="108">
        <v>3133</v>
      </c>
      <c r="B20" s="109" t="s">
        <v>72</v>
      </c>
      <c r="C20" s="112">
        <f t="shared" si="0"/>
        <v>154285</v>
      </c>
      <c r="D20" s="112">
        <v>152144</v>
      </c>
      <c r="E20" s="112"/>
      <c r="F20" s="112"/>
      <c r="G20" s="112"/>
      <c r="H20" s="112">
        <v>2141</v>
      </c>
      <c r="I20" s="112"/>
      <c r="J20" s="112"/>
      <c r="K20" s="112"/>
      <c r="L20" s="163">
        <f t="shared" si="1"/>
        <v>154285</v>
      </c>
      <c r="M20" s="111">
        <f t="shared" si="2"/>
        <v>154285</v>
      </c>
    </row>
    <row r="21" spans="1:13" ht="15.75" customHeight="1">
      <c r="A21" s="129">
        <v>32</v>
      </c>
      <c r="B21" s="130" t="s">
        <v>37</v>
      </c>
      <c r="C21" s="131">
        <f>C22</f>
        <v>554439</v>
      </c>
      <c r="D21" s="131">
        <f>D22</f>
        <v>545000</v>
      </c>
      <c r="E21" s="148"/>
      <c r="F21" s="148"/>
      <c r="G21" s="131"/>
      <c r="H21" s="131">
        <f>H22</f>
        <v>9439</v>
      </c>
      <c r="I21" s="148"/>
      <c r="J21" s="148"/>
      <c r="K21" s="148"/>
      <c r="L21" s="131">
        <f t="shared" si="1"/>
        <v>554439</v>
      </c>
      <c r="M21" s="131">
        <f t="shared" si="2"/>
        <v>554439</v>
      </c>
    </row>
    <row r="22" spans="1:13" ht="15.75" customHeight="1">
      <c r="A22" s="152">
        <v>321</v>
      </c>
      <c r="B22" s="110" t="s">
        <v>38</v>
      </c>
      <c r="C22" s="153">
        <f>C23</f>
        <v>554439</v>
      </c>
      <c r="D22" s="153">
        <f>D23</f>
        <v>545000</v>
      </c>
      <c r="E22" s="153"/>
      <c r="F22" s="153"/>
      <c r="G22" s="153"/>
      <c r="H22" s="153">
        <f>H23</f>
        <v>9439</v>
      </c>
      <c r="I22" s="153"/>
      <c r="J22" s="153"/>
      <c r="K22" s="153"/>
      <c r="L22" s="128">
        <f t="shared" si="1"/>
        <v>554439</v>
      </c>
      <c r="M22" s="128">
        <f t="shared" si="2"/>
        <v>554439</v>
      </c>
    </row>
    <row r="23" spans="1:13" ht="15.75" customHeight="1">
      <c r="A23" s="114">
        <v>3212</v>
      </c>
      <c r="B23" s="134" t="s">
        <v>86</v>
      </c>
      <c r="C23" s="115">
        <f>D23+E23+F23+G23+H23+I23</f>
        <v>554439</v>
      </c>
      <c r="D23" s="115">
        <v>545000</v>
      </c>
      <c r="E23" s="115"/>
      <c r="F23" s="115"/>
      <c r="G23" s="115"/>
      <c r="H23" s="115">
        <v>9439</v>
      </c>
      <c r="I23" s="115"/>
      <c r="J23" s="115"/>
      <c r="K23" s="115"/>
      <c r="L23" s="163">
        <f t="shared" si="1"/>
        <v>554439</v>
      </c>
      <c r="M23" s="116">
        <f t="shared" si="2"/>
        <v>554439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72" t="s">
        <v>125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I29">C30+C61+C65</f>
        <v>1128462</v>
      </c>
      <c r="D29" s="127">
        <f t="shared" si="3"/>
        <v>107750</v>
      </c>
      <c r="E29" s="127">
        <f t="shared" si="3"/>
        <v>723432</v>
      </c>
      <c r="F29" s="127">
        <f t="shared" si="3"/>
        <v>40580</v>
      </c>
      <c r="G29" s="127">
        <f t="shared" si="3"/>
        <v>220200</v>
      </c>
      <c r="H29" s="127">
        <f t="shared" si="3"/>
        <v>23500</v>
      </c>
      <c r="I29" s="127">
        <f t="shared" si="3"/>
        <v>13000</v>
      </c>
      <c r="J29" s="127"/>
      <c r="K29" s="127"/>
      <c r="L29" s="127">
        <f aca="true" t="shared" si="4" ref="L29:L67">C29</f>
        <v>1128462</v>
      </c>
      <c r="M29" s="127">
        <f>L29</f>
        <v>1128462</v>
      </c>
    </row>
    <row r="30" spans="1:13" s="11" customFormat="1" ht="12.75">
      <c r="A30" s="129">
        <v>32</v>
      </c>
      <c r="B30" s="130" t="s">
        <v>37</v>
      </c>
      <c r="C30" s="131">
        <f>C31+C36+C43+C53+C55</f>
        <v>1050712</v>
      </c>
      <c r="D30" s="131">
        <f>D31+D36+D43+D53+D55</f>
        <v>71000</v>
      </c>
      <c r="E30" s="131">
        <f>E31+E36+E43+E53+E55</f>
        <v>687432</v>
      </c>
      <c r="F30" s="131">
        <f>F31+F36+F43+F55</f>
        <v>35580</v>
      </c>
      <c r="G30" s="131">
        <f>G31+G36+G43+G53+G55</f>
        <v>220200</v>
      </c>
      <c r="H30" s="131">
        <f>H31+H36+H43+H55</f>
        <v>23500</v>
      </c>
      <c r="I30" s="131">
        <f>I31+I36+I43+I53+I55</f>
        <v>13000</v>
      </c>
      <c r="J30" s="131"/>
      <c r="K30" s="131"/>
      <c r="L30" s="194">
        <f t="shared" si="4"/>
        <v>1050712</v>
      </c>
      <c r="M30" s="131">
        <f aca="true" t="shared" si="5" ref="M30:M63">L30</f>
        <v>1050712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70935</v>
      </c>
      <c r="D31" s="153">
        <f>SUM(D32:D35)</f>
        <v>0</v>
      </c>
      <c r="E31" s="128">
        <f>E32+E33+E34+E35</f>
        <v>38435</v>
      </c>
      <c r="F31" s="128">
        <f>SUM(F32:F35)</f>
        <v>7500</v>
      </c>
      <c r="G31" s="128">
        <f>SUM(G32:G34)</f>
        <v>25000</v>
      </c>
      <c r="H31" s="128">
        <f>SUM(H32:H34)</f>
        <v>0</v>
      </c>
      <c r="I31" s="128"/>
      <c r="J31" s="128"/>
      <c r="K31" s="128"/>
      <c r="L31" s="128">
        <f t="shared" si="4"/>
        <v>70935</v>
      </c>
      <c r="M31" s="128">
        <f t="shared" si="5"/>
        <v>70935</v>
      </c>
    </row>
    <row r="32" spans="1:13" ht="12.75">
      <c r="A32" s="108">
        <v>3211</v>
      </c>
      <c r="B32" s="109" t="s">
        <v>65</v>
      </c>
      <c r="C32" s="112">
        <f t="shared" si="6"/>
        <v>62435</v>
      </c>
      <c r="D32" s="112"/>
      <c r="E32" s="112">
        <v>32435</v>
      </c>
      <c r="F32" s="112">
        <v>5000</v>
      </c>
      <c r="G32" s="112">
        <v>25000</v>
      </c>
      <c r="H32" s="112"/>
      <c r="I32" s="112"/>
      <c r="J32" s="112"/>
      <c r="K32" s="112"/>
      <c r="L32" s="163">
        <f t="shared" si="4"/>
        <v>62435</v>
      </c>
      <c r="M32" s="111">
        <f t="shared" si="5"/>
        <v>62435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63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4000</v>
      </c>
      <c r="D34" s="112"/>
      <c r="E34" s="112">
        <v>3000</v>
      </c>
      <c r="F34" s="112">
        <v>1000</v>
      </c>
      <c r="G34" s="112"/>
      <c r="H34" s="112"/>
      <c r="I34" s="112"/>
      <c r="J34" s="112"/>
      <c r="K34" s="112"/>
      <c r="L34" s="163">
        <f t="shared" si="4"/>
        <v>4000</v>
      </c>
      <c r="M34" s="111">
        <f t="shared" si="5"/>
        <v>4000</v>
      </c>
    </row>
    <row r="35" spans="1:13" ht="12.75">
      <c r="A35" s="108">
        <v>3214</v>
      </c>
      <c r="B35" s="109" t="s">
        <v>77</v>
      </c>
      <c r="C35" s="112">
        <f t="shared" si="6"/>
        <v>4500</v>
      </c>
      <c r="D35" s="112"/>
      <c r="E35" s="112">
        <v>3000</v>
      </c>
      <c r="F35" s="112">
        <v>1500</v>
      </c>
      <c r="G35" s="112"/>
      <c r="H35" s="112"/>
      <c r="I35" s="112"/>
      <c r="J35" s="112"/>
      <c r="K35" s="112"/>
      <c r="L35" s="163">
        <f t="shared" si="4"/>
        <v>4500</v>
      </c>
      <c r="M35" s="111">
        <f t="shared" si="5"/>
        <v>4500</v>
      </c>
    </row>
    <row r="36" spans="1:13" ht="12.75">
      <c r="A36" s="152">
        <v>322</v>
      </c>
      <c r="B36" s="110" t="s">
        <v>39</v>
      </c>
      <c r="C36" s="128">
        <f t="shared" si="6"/>
        <v>439080</v>
      </c>
      <c r="D36" s="128">
        <f>SUM(D37:D42)</f>
        <v>8000</v>
      </c>
      <c r="E36" s="128">
        <f>E37+E38+E39+E40+E41+E42</f>
        <v>405000</v>
      </c>
      <c r="F36" s="128">
        <f>SUM(F37:F42)</f>
        <v>13080</v>
      </c>
      <c r="G36" s="128"/>
      <c r="H36" s="128">
        <f>SUM(H37:H42)</f>
        <v>12000</v>
      </c>
      <c r="I36" s="128">
        <f>SUM(I37:I41)</f>
        <v>1000</v>
      </c>
      <c r="J36" s="128"/>
      <c r="K36" s="128"/>
      <c r="L36" s="128">
        <f t="shared" si="4"/>
        <v>439080</v>
      </c>
      <c r="M36" s="128">
        <f t="shared" si="5"/>
        <v>439080</v>
      </c>
    </row>
    <row r="37" spans="1:13" ht="12.75">
      <c r="A37" s="108">
        <v>3221</v>
      </c>
      <c r="B37" s="109" t="s">
        <v>51</v>
      </c>
      <c r="C37" s="112">
        <f t="shared" si="6"/>
        <v>86000</v>
      </c>
      <c r="D37" s="112"/>
      <c r="E37" s="112">
        <v>76000</v>
      </c>
      <c r="F37" s="112"/>
      <c r="G37" s="164"/>
      <c r="H37" s="112">
        <v>10000</v>
      </c>
      <c r="I37" s="112"/>
      <c r="J37" s="112"/>
      <c r="K37" s="112"/>
      <c r="L37" s="163">
        <f t="shared" si="4"/>
        <v>86000</v>
      </c>
      <c r="M37" s="111">
        <f t="shared" si="5"/>
        <v>86000</v>
      </c>
    </row>
    <row r="38" spans="1:13" ht="12.75">
      <c r="A38" s="108">
        <v>3222</v>
      </c>
      <c r="B38" s="109" t="s">
        <v>68</v>
      </c>
      <c r="C38" s="112">
        <f t="shared" si="6"/>
        <v>8000</v>
      </c>
      <c r="D38" s="112">
        <v>8000</v>
      </c>
      <c r="E38" s="112"/>
      <c r="F38" s="112"/>
      <c r="G38" s="164"/>
      <c r="H38" s="113"/>
      <c r="I38" s="112"/>
      <c r="J38" s="112"/>
      <c r="K38" s="112"/>
      <c r="L38" s="163">
        <f t="shared" si="4"/>
        <v>8000</v>
      </c>
      <c r="M38" s="111">
        <f t="shared" si="5"/>
        <v>8000</v>
      </c>
    </row>
    <row r="39" spans="1:13" ht="12.75">
      <c r="A39" s="108">
        <v>3223</v>
      </c>
      <c r="B39" s="109" t="s">
        <v>52</v>
      </c>
      <c r="C39" s="112">
        <f t="shared" si="6"/>
        <v>293580</v>
      </c>
      <c r="D39" s="112"/>
      <c r="E39" s="112">
        <v>285000</v>
      </c>
      <c r="F39" s="112">
        <v>8580</v>
      </c>
      <c r="G39" s="164"/>
      <c r="H39" s="112"/>
      <c r="I39" s="112"/>
      <c r="J39" s="112"/>
      <c r="K39" s="112"/>
      <c r="L39" s="163">
        <f t="shared" si="4"/>
        <v>293580</v>
      </c>
      <c r="M39" s="111">
        <f t="shared" si="5"/>
        <v>293580</v>
      </c>
    </row>
    <row r="40" spans="1:13" ht="16.5" customHeight="1">
      <c r="A40" s="108">
        <v>3224</v>
      </c>
      <c r="B40" s="109" t="s">
        <v>53</v>
      </c>
      <c r="C40" s="112">
        <f t="shared" si="6"/>
        <v>36000</v>
      </c>
      <c r="D40" s="112"/>
      <c r="E40" s="112">
        <v>36000</v>
      </c>
      <c r="F40" s="112"/>
      <c r="G40" s="164"/>
      <c r="H40" s="112"/>
      <c r="I40" s="112"/>
      <c r="J40" s="112"/>
      <c r="K40" s="112"/>
      <c r="L40" s="163">
        <f t="shared" si="4"/>
        <v>36000</v>
      </c>
      <c r="M40" s="111">
        <f t="shared" si="5"/>
        <v>36000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7000</v>
      </c>
      <c r="F41" s="112">
        <v>3500</v>
      </c>
      <c r="G41" s="164"/>
      <c r="H41" s="112">
        <v>2000</v>
      </c>
      <c r="I41" s="112">
        <v>1000</v>
      </c>
      <c r="J41" s="112"/>
      <c r="K41" s="112"/>
      <c r="L41" s="163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>
        <v>1000</v>
      </c>
      <c r="F42" s="112">
        <v>1000</v>
      </c>
      <c r="G42" s="164"/>
      <c r="H42" s="112"/>
      <c r="I42" s="112"/>
      <c r="J42" s="112"/>
      <c r="K42" s="112"/>
      <c r="L42" s="163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SUM(C44:C52)</f>
        <v>354497</v>
      </c>
      <c r="D43" s="128">
        <f>SUM(D44:D52)</f>
        <v>0</v>
      </c>
      <c r="E43" s="128">
        <f>E44+E45+E46+E47+E48+E49+E50+E51+E52</f>
        <v>234497</v>
      </c>
      <c r="F43" s="128"/>
      <c r="G43" s="128">
        <f>SUM(G44:G52)</f>
        <v>120000</v>
      </c>
      <c r="H43" s="128"/>
      <c r="I43" s="128"/>
      <c r="J43" s="128"/>
      <c r="K43" s="128"/>
      <c r="L43" s="128">
        <f t="shared" si="4"/>
        <v>354497</v>
      </c>
      <c r="M43" s="128">
        <f t="shared" si="5"/>
        <v>354497</v>
      </c>
    </row>
    <row r="44" spans="1:13" ht="12.75">
      <c r="A44" s="108">
        <v>3231</v>
      </c>
      <c r="B44" s="109" t="s">
        <v>55</v>
      </c>
      <c r="C44" s="112">
        <f aca="true" t="shared" si="7" ref="C44:C52">D44+E44+F44+G44+H44+I44</f>
        <v>28000</v>
      </c>
      <c r="D44" s="112"/>
      <c r="E44" s="112">
        <v>28000</v>
      </c>
      <c r="F44" s="112"/>
      <c r="G44" s="164"/>
      <c r="H44" s="112"/>
      <c r="I44" s="112"/>
      <c r="J44" s="112"/>
      <c r="K44" s="112"/>
      <c r="L44" s="163">
        <f t="shared" si="4"/>
        <v>28000</v>
      </c>
      <c r="M44" s="111">
        <f t="shared" si="5"/>
        <v>28000</v>
      </c>
    </row>
    <row r="45" spans="1:13" ht="12.75">
      <c r="A45" s="108">
        <v>3232</v>
      </c>
      <c r="B45" s="109" t="s">
        <v>56</v>
      </c>
      <c r="C45" s="112">
        <f t="shared" si="7"/>
        <v>81997</v>
      </c>
      <c r="D45" s="112"/>
      <c r="E45" s="112">
        <v>81997</v>
      </c>
      <c r="F45" s="112"/>
      <c r="G45" s="164"/>
      <c r="H45" s="112"/>
      <c r="I45" s="112"/>
      <c r="J45" s="112"/>
      <c r="K45" s="112"/>
      <c r="L45" s="163">
        <f t="shared" si="4"/>
        <v>81997</v>
      </c>
      <c r="M45" s="111">
        <f t="shared" si="5"/>
        <v>81997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/>
      <c r="H46" s="112"/>
      <c r="I46" s="112"/>
      <c r="J46" s="112"/>
      <c r="K46" s="112"/>
      <c r="L46" s="163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50000</v>
      </c>
      <c r="D47" s="112"/>
      <c r="E47" s="112">
        <v>50000</v>
      </c>
      <c r="F47" s="112"/>
      <c r="G47" s="164"/>
      <c r="H47" s="112"/>
      <c r="I47" s="112"/>
      <c r="J47" s="112"/>
      <c r="K47" s="112"/>
      <c r="L47" s="163">
        <f t="shared" si="4"/>
        <v>50000</v>
      </c>
      <c r="M47" s="111">
        <f t="shared" si="5"/>
        <v>50000</v>
      </c>
    </row>
    <row r="48" spans="1:13" ht="12.75">
      <c r="A48" s="108">
        <v>3235</v>
      </c>
      <c r="B48" s="109" t="s">
        <v>156</v>
      </c>
      <c r="C48" s="112">
        <f t="shared" si="7"/>
        <v>25000</v>
      </c>
      <c r="D48" s="112"/>
      <c r="E48" s="112">
        <v>25000</v>
      </c>
      <c r="F48" s="112"/>
      <c r="G48" s="164"/>
      <c r="H48" s="112"/>
      <c r="I48" s="112"/>
      <c r="J48" s="112"/>
      <c r="K48" s="112"/>
      <c r="L48" s="163">
        <f t="shared" si="4"/>
        <v>25000</v>
      </c>
      <c r="M48" s="111">
        <f>L48</f>
        <v>25000</v>
      </c>
    </row>
    <row r="49" spans="1:13" ht="12.75">
      <c r="A49" s="108">
        <v>3236</v>
      </c>
      <c r="B49" s="109" t="s">
        <v>59</v>
      </c>
      <c r="C49" s="112">
        <f t="shared" si="7"/>
        <v>15000</v>
      </c>
      <c r="D49" s="112"/>
      <c r="E49" s="112">
        <v>15000</v>
      </c>
      <c r="F49" s="112"/>
      <c r="G49" s="164"/>
      <c r="H49" s="112"/>
      <c r="I49" s="112"/>
      <c r="J49" s="112"/>
      <c r="K49" s="112"/>
      <c r="L49" s="163">
        <f t="shared" si="4"/>
        <v>15000</v>
      </c>
      <c r="M49" s="111">
        <f t="shared" si="5"/>
        <v>15000</v>
      </c>
    </row>
    <row r="50" spans="1:13" ht="12.75">
      <c r="A50" s="108">
        <v>3237</v>
      </c>
      <c r="B50" s="109" t="s">
        <v>60</v>
      </c>
      <c r="C50" s="112">
        <f t="shared" si="7"/>
        <v>129500</v>
      </c>
      <c r="D50" s="112"/>
      <c r="E50" s="112">
        <v>9500</v>
      </c>
      <c r="F50" s="112"/>
      <c r="G50" s="164">
        <v>120000</v>
      </c>
      <c r="H50" s="112"/>
      <c r="I50" s="112"/>
      <c r="J50" s="112"/>
      <c r="K50" s="112"/>
      <c r="L50" s="163">
        <f t="shared" si="4"/>
        <v>129500</v>
      </c>
      <c r="M50" s="111">
        <f t="shared" si="5"/>
        <v>129500</v>
      </c>
    </row>
    <row r="51" spans="1:13" ht="12.75">
      <c r="A51" s="108">
        <v>3238</v>
      </c>
      <c r="B51" s="109" t="s">
        <v>61</v>
      </c>
      <c r="C51" s="112">
        <f t="shared" si="7"/>
        <v>20000</v>
      </c>
      <c r="D51" s="112"/>
      <c r="E51" s="112">
        <v>20000</v>
      </c>
      <c r="F51" s="112"/>
      <c r="G51" s="164"/>
      <c r="H51" s="112"/>
      <c r="I51" s="112"/>
      <c r="J51" s="112"/>
      <c r="K51" s="112"/>
      <c r="L51" s="163">
        <f t="shared" si="4"/>
        <v>20000</v>
      </c>
      <c r="M51" s="111">
        <f t="shared" si="5"/>
        <v>20000</v>
      </c>
    </row>
    <row r="52" spans="1:13" ht="12.75">
      <c r="A52" s="108">
        <v>3239</v>
      </c>
      <c r="B52" s="109" t="s">
        <v>69</v>
      </c>
      <c r="C52" s="112">
        <f t="shared" si="7"/>
        <v>5000</v>
      </c>
      <c r="D52" s="112"/>
      <c r="E52" s="112">
        <v>5000</v>
      </c>
      <c r="F52" s="112"/>
      <c r="G52" s="164"/>
      <c r="H52" s="112"/>
      <c r="I52" s="112"/>
      <c r="J52" s="112"/>
      <c r="K52" s="112"/>
      <c r="L52" s="163">
        <f t="shared" si="4"/>
        <v>5000</v>
      </c>
      <c r="M52" s="111">
        <f t="shared" si="5"/>
        <v>5000</v>
      </c>
    </row>
    <row r="53" spans="1:13" ht="12.75" customHeight="1">
      <c r="A53" s="152">
        <v>324</v>
      </c>
      <c r="B53" s="110" t="s">
        <v>104</v>
      </c>
      <c r="C53" s="128">
        <f>C54</f>
        <v>35400</v>
      </c>
      <c r="D53" s="128">
        <f>D54</f>
        <v>0</v>
      </c>
      <c r="E53" s="128">
        <f>E54</f>
        <v>3000</v>
      </c>
      <c r="F53" s="128"/>
      <c r="G53" s="128">
        <f>G54</f>
        <v>32400</v>
      </c>
      <c r="H53" s="153"/>
      <c r="I53" s="153"/>
      <c r="J53" s="153"/>
      <c r="K53" s="153"/>
      <c r="L53" s="128">
        <f t="shared" si="4"/>
        <v>35400</v>
      </c>
      <c r="M53" s="128">
        <f t="shared" si="5"/>
        <v>35400</v>
      </c>
    </row>
    <row r="54" spans="1:13" ht="12.75" customHeight="1">
      <c r="A54" s="108">
        <v>3241</v>
      </c>
      <c r="B54" s="161" t="s">
        <v>104</v>
      </c>
      <c r="C54" s="112">
        <f>D54+E54+F54+G54+H54+I54</f>
        <v>35400</v>
      </c>
      <c r="D54" s="112"/>
      <c r="E54" s="112">
        <v>3000</v>
      </c>
      <c r="F54" s="112"/>
      <c r="G54" s="112">
        <v>32400</v>
      </c>
      <c r="H54" s="112"/>
      <c r="I54" s="112"/>
      <c r="J54" s="112"/>
      <c r="K54" s="112"/>
      <c r="L54" s="163">
        <f t="shared" si="4"/>
        <v>35400</v>
      </c>
      <c r="M54" s="111">
        <f>L54</f>
        <v>35400</v>
      </c>
    </row>
    <row r="55" spans="1:13" ht="12.75">
      <c r="A55" s="152">
        <v>329</v>
      </c>
      <c r="B55" s="110" t="s">
        <v>41</v>
      </c>
      <c r="C55" s="128">
        <f>SUM(C56:C60)</f>
        <v>150800</v>
      </c>
      <c r="D55" s="128">
        <f>SUM(D56:D60)</f>
        <v>63000</v>
      </c>
      <c r="E55" s="128">
        <f>SUM(E56:E60)</f>
        <v>6500</v>
      </c>
      <c r="F55" s="128">
        <f>SUM(F56:F60)</f>
        <v>15000</v>
      </c>
      <c r="G55" s="128">
        <f>G60</f>
        <v>42800</v>
      </c>
      <c r="H55" s="128">
        <f>H60</f>
        <v>11500</v>
      </c>
      <c r="I55" s="128">
        <f>I60</f>
        <v>12000</v>
      </c>
      <c r="J55" s="128"/>
      <c r="K55" s="128"/>
      <c r="L55" s="128">
        <f t="shared" si="4"/>
        <v>150800</v>
      </c>
      <c r="M55" s="128">
        <f t="shared" si="5"/>
        <v>150800</v>
      </c>
    </row>
    <row r="56" spans="1:13" ht="12.75">
      <c r="A56" s="162">
        <v>3292</v>
      </c>
      <c r="B56" s="161" t="s">
        <v>105</v>
      </c>
      <c r="C56" s="165">
        <f>D56+E56+F56+G56+H56+I56</f>
        <v>0</v>
      </c>
      <c r="D56" s="163"/>
      <c r="E56" s="163"/>
      <c r="F56" s="163"/>
      <c r="G56" s="165"/>
      <c r="H56" s="163"/>
      <c r="I56" s="163"/>
      <c r="J56" s="163"/>
      <c r="K56" s="163"/>
      <c r="L56" s="163">
        <f t="shared" si="4"/>
        <v>0</v>
      </c>
      <c r="M56" s="163">
        <f>D56</f>
        <v>0</v>
      </c>
    </row>
    <row r="57" spans="1:13" ht="12.75">
      <c r="A57" s="162">
        <v>3294</v>
      </c>
      <c r="B57" s="161" t="s">
        <v>106</v>
      </c>
      <c r="C57" s="165">
        <f>D57+E57+F57+G57+H57+I57</f>
        <v>1500</v>
      </c>
      <c r="D57" s="163"/>
      <c r="E57" s="165">
        <v>1500</v>
      </c>
      <c r="F57" s="163"/>
      <c r="G57" s="165"/>
      <c r="H57" s="163"/>
      <c r="I57" s="163"/>
      <c r="J57" s="163"/>
      <c r="K57" s="163"/>
      <c r="L57" s="163">
        <f t="shared" si="4"/>
        <v>1500</v>
      </c>
      <c r="M57" s="163">
        <f>L57</f>
        <v>1500</v>
      </c>
    </row>
    <row r="58" spans="1:13" ht="12.75">
      <c r="A58" s="162">
        <v>3295</v>
      </c>
      <c r="B58" s="161" t="s">
        <v>107</v>
      </c>
      <c r="C58" s="165">
        <f>D58+E58+F58+G58+H58+I58</f>
        <v>34000</v>
      </c>
      <c r="D58" s="165">
        <v>33000</v>
      </c>
      <c r="E58" s="165">
        <v>1000</v>
      </c>
      <c r="F58" s="163"/>
      <c r="G58" s="165"/>
      <c r="H58" s="163"/>
      <c r="I58" s="163"/>
      <c r="J58" s="163"/>
      <c r="K58" s="163"/>
      <c r="L58" s="163">
        <f t="shared" si="4"/>
        <v>34000</v>
      </c>
      <c r="M58" s="163">
        <f>L58</f>
        <v>34000</v>
      </c>
    </row>
    <row r="59" spans="1:13" ht="12.75">
      <c r="A59" s="162">
        <v>3296</v>
      </c>
      <c r="B59" s="161" t="s">
        <v>143</v>
      </c>
      <c r="C59" s="165">
        <f>D59+E59+F59+G59+H59+I59</f>
        <v>45000</v>
      </c>
      <c r="D59" s="165">
        <v>30000</v>
      </c>
      <c r="E59" s="163"/>
      <c r="F59" s="165">
        <v>15000</v>
      </c>
      <c r="G59" s="165"/>
      <c r="H59" s="163"/>
      <c r="I59" s="163"/>
      <c r="J59" s="163"/>
      <c r="K59" s="163"/>
      <c r="L59" s="163">
        <f t="shared" si="4"/>
        <v>45000</v>
      </c>
      <c r="M59" s="163">
        <f>L59</f>
        <v>45000</v>
      </c>
    </row>
    <row r="60" spans="1:13" ht="12.75">
      <c r="A60" s="108">
        <v>3299</v>
      </c>
      <c r="B60" s="109" t="s">
        <v>41</v>
      </c>
      <c r="C60" s="165">
        <f>D60+E60+F60+G60+H60+I60</f>
        <v>70300</v>
      </c>
      <c r="D60" s="112"/>
      <c r="E60" s="112">
        <v>4000</v>
      </c>
      <c r="F60" s="112"/>
      <c r="G60" s="112">
        <v>42800</v>
      </c>
      <c r="H60" s="112">
        <v>11500</v>
      </c>
      <c r="I60" s="112">
        <v>12000</v>
      </c>
      <c r="J60" s="112"/>
      <c r="K60" s="112"/>
      <c r="L60" s="163">
        <f t="shared" si="4"/>
        <v>70300</v>
      </c>
      <c r="M60" s="163">
        <f>L60</f>
        <v>70300</v>
      </c>
    </row>
    <row r="61" spans="1:13" s="11" customFormat="1" ht="12.75">
      <c r="A61" s="129">
        <v>34</v>
      </c>
      <c r="B61" s="130" t="s">
        <v>42</v>
      </c>
      <c r="C61" s="131">
        <f>C62</f>
        <v>32750</v>
      </c>
      <c r="D61" s="131">
        <f>D62</f>
        <v>18750</v>
      </c>
      <c r="E61" s="131">
        <f>E62</f>
        <v>9000</v>
      </c>
      <c r="F61" s="131">
        <f>F62</f>
        <v>5000</v>
      </c>
      <c r="G61" s="131"/>
      <c r="H61" s="131"/>
      <c r="I61" s="131"/>
      <c r="J61" s="131"/>
      <c r="K61" s="131"/>
      <c r="L61" s="131">
        <f t="shared" si="4"/>
        <v>32750</v>
      </c>
      <c r="M61" s="131">
        <f t="shared" si="5"/>
        <v>32750</v>
      </c>
    </row>
    <row r="62" spans="1:13" ht="12.75">
      <c r="A62" s="152">
        <v>343</v>
      </c>
      <c r="B62" s="110" t="s">
        <v>43</v>
      </c>
      <c r="C62" s="153">
        <f>SUM(C63:C64)</f>
        <v>32750</v>
      </c>
      <c r="D62" s="153">
        <f>SUM(D63:D64)</f>
        <v>18750</v>
      </c>
      <c r="E62" s="153">
        <f>E63+E64</f>
        <v>9000</v>
      </c>
      <c r="F62" s="153">
        <f>F63+F64</f>
        <v>5000</v>
      </c>
      <c r="G62" s="153"/>
      <c r="H62" s="153"/>
      <c r="I62" s="153"/>
      <c r="J62" s="153"/>
      <c r="K62" s="153"/>
      <c r="L62" s="128">
        <f t="shared" si="4"/>
        <v>32750</v>
      </c>
      <c r="M62" s="128">
        <f t="shared" si="5"/>
        <v>32750</v>
      </c>
    </row>
    <row r="63" spans="1:13" ht="12.75">
      <c r="A63" s="108">
        <v>3431</v>
      </c>
      <c r="B63" s="109" t="s">
        <v>62</v>
      </c>
      <c r="C63" s="112">
        <f>D63+E63+F63+G63+H63+I63</f>
        <v>8000</v>
      </c>
      <c r="D63" s="112"/>
      <c r="E63" s="112">
        <v>8000</v>
      </c>
      <c r="F63" s="112"/>
      <c r="G63" s="112"/>
      <c r="H63" s="112"/>
      <c r="I63" s="112"/>
      <c r="J63" s="112"/>
      <c r="K63" s="112"/>
      <c r="L63" s="163">
        <f t="shared" si="4"/>
        <v>8000</v>
      </c>
      <c r="M63" s="111">
        <f t="shared" si="5"/>
        <v>8000</v>
      </c>
    </row>
    <row r="64" spans="1:13" ht="12.75">
      <c r="A64" s="108">
        <v>3433</v>
      </c>
      <c r="B64" s="109" t="s">
        <v>144</v>
      </c>
      <c r="C64" s="112">
        <f>D64+E64+F64+G64+H64+I64</f>
        <v>24750</v>
      </c>
      <c r="D64" s="112">
        <v>18750</v>
      </c>
      <c r="E64" s="112">
        <v>1000</v>
      </c>
      <c r="F64" s="112">
        <v>5000</v>
      </c>
      <c r="G64" s="112"/>
      <c r="H64" s="112"/>
      <c r="I64" s="112"/>
      <c r="J64" s="112"/>
      <c r="K64" s="112"/>
      <c r="L64" s="163">
        <f t="shared" si="4"/>
        <v>24750</v>
      </c>
      <c r="M64" s="111">
        <f>L64</f>
        <v>24750</v>
      </c>
    </row>
    <row r="65" spans="1:13" ht="12.75">
      <c r="A65" s="129">
        <v>37</v>
      </c>
      <c r="B65" s="130" t="s">
        <v>84</v>
      </c>
      <c r="C65" s="131">
        <f>D66+E66+F66+G66+H66+I66</f>
        <v>45000</v>
      </c>
      <c r="D65" s="131">
        <f>D66</f>
        <v>18000</v>
      </c>
      <c r="E65" s="131">
        <f>E66</f>
        <v>27000</v>
      </c>
      <c r="F65" s="131"/>
      <c r="G65" s="131"/>
      <c r="H65" s="131"/>
      <c r="I65" s="131"/>
      <c r="J65" s="131"/>
      <c r="K65" s="131"/>
      <c r="L65" s="131">
        <f t="shared" si="4"/>
        <v>45000</v>
      </c>
      <c r="M65" s="131">
        <f>M66</f>
        <v>45000</v>
      </c>
    </row>
    <row r="66" spans="1:13" ht="15" customHeight="1">
      <c r="A66" s="152">
        <v>372</v>
      </c>
      <c r="B66" s="110" t="s">
        <v>78</v>
      </c>
      <c r="C66" s="153">
        <f>D66+E66+F66+G66+H66+I66</f>
        <v>45000</v>
      </c>
      <c r="D66" s="153">
        <f>D67</f>
        <v>18000</v>
      </c>
      <c r="E66" s="153">
        <f>E67</f>
        <v>27000</v>
      </c>
      <c r="F66" s="153"/>
      <c r="G66" s="153"/>
      <c r="H66" s="153"/>
      <c r="I66" s="153"/>
      <c r="J66" s="153"/>
      <c r="K66" s="153"/>
      <c r="L66" s="128">
        <f t="shared" si="4"/>
        <v>45000</v>
      </c>
      <c r="M66" s="128">
        <f>L66</f>
        <v>45000</v>
      </c>
    </row>
    <row r="67" spans="1:13" ht="21" customHeight="1">
      <c r="A67" s="114">
        <v>3722</v>
      </c>
      <c r="B67" s="134" t="s">
        <v>108</v>
      </c>
      <c r="C67" s="115">
        <f>D67+E67+F67+G67+H67+I67</f>
        <v>45000</v>
      </c>
      <c r="D67" s="115">
        <v>18000</v>
      </c>
      <c r="E67" s="115">
        <v>27000</v>
      </c>
      <c r="F67" s="115"/>
      <c r="G67" s="115"/>
      <c r="H67" s="115"/>
      <c r="I67" s="115"/>
      <c r="J67" s="115"/>
      <c r="K67" s="115"/>
      <c r="L67" s="163">
        <f t="shared" si="4"/>
        <v>45000</v>
      </c>
      <c r="M67" s="116">
        <f>L67</f>
        <v>45000</v>
      </c>
    </row>
    <row r="68" spans="1:13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1"/>
    </row>
    <row r="69" spans="1:13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8"/>
    </row>
    <row r="70" spans="1:13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8"/>
    </row>
    <row r="71" spans="1:13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4"/>
      <c r="M71" s="124"/>
    </row>
    <row r="72" spans="1:13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2.75">
      <c r="A73" s="125">
        <v>3</v>
      </c>
      <c r="B73" s="126" t="s">
        <v>32</v>
      </c>
      <c r="C73" s="127">
        <f>C74</f>
        <v>584000</v>
      </c>
      <c r="D73" s="127"/>
      <c r="E73" s="127"/>
      <c r="F73" s="127"/>
      <c r="G73" s="127">
        <f>G74</f>
        <v>464000</v>
      </c>
      <c r="H73" s="127">
        <f>H74</f>
        <v>120000</v>
      </c>
      <c r="I73" s="127"/>
      <c r="J73" s="127"/>
      <c r="K73" s="127"/>
      <c r="L73" s="127">
        <f aca="true" t="shared" si="8" ref="L73:L87">C73</f>
        <v>584000</v>
      </c>
      <c r="M73" s="127">
        <f>L73</f>
        <v>584000</v>
      </c>
    </row>
    <row r="74" spans="1:13" ht="12.75">
      <c r="A74" s="129">
        <v>32</v>
      </c>
      <c r="B74" s="130" t="s">
        <v>37</v>
      </c>
      <c r="C74" s="148">
        <f>C75+C82</f>
        <v>584000</v>
      </c>
      <c r="D74" s="148"/>
      <c r="E74" s="148"/>
      <c r="F74" s="148"/>
      <c r="G74" s="148">
        <f>G75+G82</f>
        <v>464000</v>
      </c>
      <c r="H74" s="148">
        <f>H75</f>
        <v>120000</v>
      </c>
      <c r="I74" s="148"/>
      <c r="J74" s="148"/>
      <c r="K74" s="148"/>
      <c r="L74" s="131">
        <f t="shared" si="8"/>
        <v>584000</v>
      </c>
      <c r="M74" s="131">
        <f aca="true" t="shared" si="9" ref="M74:M87">L74</f>
        <v>584000</v>
      </c>
    </row>
    <row r="75" spans="1:13" ht="12.75">
      <c r="A75" s="152">
        <v>322</v>
      </c>
      <c r="B75" s="110" t="s">
        <v>39</v>
      </c>
      <c r="C75" s="153">
        <f>SUM(C76:C81)</f>
        <v>556000</v>
      </c>
      <c r="D75" s="128"/>
      <c r="E75" s="128"/>
      <c r="F75" s="128"/>
      <c r="G75" s="153">
        <f>G76+G77+G78+G79+G80+G81</f>
        <v>436000</v>
      </c>
      <c r="H75" s="153">
        <f>H76+H77+H78+H79+H80+H81</f>
        <v>120000</v>
      </c>
      <c r="I75" s="128"/>
      <c r="J75" s="128"/>
      <c r="K75" s="128"/>
      <c r="L75" s="128">
        <f t="shared" si="8"/>
        <v>556000</v>
      </c>
      <c r="M75" s="128">
        <f t="shared" si="9"/>
        <v>556000</v>
      </c>
    </row>
    <row r="76" spans="1:13" ht="12.75">
      <c r="A76" s="108">
        <v>3221</v>
      </c>
      <c r="B76" s="109" t="s">
        <v>51</v>
      </c>
      <c r="C76" s="112">
        <f aca="true" t="shared" si="10" ref="C76:C81">D76+E76+F76+G76+H76+I76</f>
        <v>5000</v>
      </c>
      <c r="D76" s="111"/>
      <c r="E76" s="111"/>
      <c r="F76" s="111"/>
      <c r="G76" s="112">
        <v>5000</v>
      </c>
      <c r="H76" s="111"/>
      <c r="I76" s="111"/>
      <c r="J76" s="111"/>
      <c r="K76" s="111"/>
      <c r="L76" s="111">
        <f t="shared" si="8"/>
        <v>5000</v>
      </c>
      <c r="M76" s="111">
        <f t="shared" si="9"/>
        <v>5000</v>
      </c>
    </row>
    <row r="77" spans="1:13" ht="12.75">
      <c r="A77" s="108">
        <v>3222</v>
      </c>
      <c r="B77" s="109" t="s">
        <v>68</v>
      </c>
      <c r="C77" s="112">
        <f t="shared" si="10"/>
        <v>520500</v>
      </c>
      <c r="D77" s="111"/>
      <c r="E77" s="111"/>
      <c r="F77" s="111"/>
      <c r="G77" s="112">
        <v>400500</v>
      </c>
      <c r="H77" s="112">
        <v>120000</v>
      </c>
      <c r="I77" s="111"/>
      <c r="J77" s="111"/>
      <c r="K77" s="111"/>
      <c r="L77" s="111">
        <f t="shared" si="8"/>
        <v>520500</v>
      </c>
      <c r="M77" s="111">
        <f t="shared" si="9"/>
        <v>520500</v>
      </c>
    </row>
    <row r="78" spans="1:13" ht="12.75">
      <c r="A78" s="108">
        <v>3223</v>
      </c>
      <c r="B78" s="109" t="s">
        <v>52</v>
      </c>
      <c r="C78" s="112">
        <f t="shared" si="10"/>
        <v>22000</v>
      </c>
      <c r="D78" s="111"/>
      <c r="E78" s="111"/>
      <c r="F78" s="111"/>
      <c r="G78" s="112">
        <v>22000</v>
      </c>
      <c r="H78" s="111"/>
      <c r="I78" s="111"/>
      <c r="J78" s="111"/>
      <c r="K78" s="111"/>
      <c r="L78" s="111">
        <f t="shared" si="8"/>
        <v>22000</v>
      </c>
      <c r="M78" s="111">
        <f t="shared" si="9"/>
        <v>22000</v>
      </c>
    </row>
    <row r="79" spans="1:13" ht="12.75">
      <c r="A79" s="108">
        <v>3224</v>
      </c>
      <c r="B79" s="109" t="s">
        <v>53</v>
      </c>
      <c r="C79" s="112">
        <f t="shared" si="10"/>
        <v>2000</v>
      </c>
      <c r="D79" s="111"/>
      <c r="E79" s="111"/>
      <c r="F79" s="111"/>
      <c r="G79" s="112">
        <v>2000</v>
      </c>
      <c r="H79" s="111"/>
      <c r="I79" s="111"/>
      <c r="J79" s="111"/>
      <c r="K79" s="111"/>
      <c r="L79" s="111">
        <f t="shared" si="8"/>
        <v>2000</v>
      </c>
      <c r="M79" s="111">
        <f t="shared" si="9"/>
        <v>2000</v>
      </c>
    </row>
    <row r="80" spans="1:13" ht="12.75">
      <c r="A80" s="108">
        <v>3225</v>
      </c>
      <c r="B80" s="109" t="s">
        <v>54</v>
      </c>
      <c r="C80" s="112">
        <f t="shared" si="10"/>
        <v>5000</v>
      </c>
      <c r="D80" s="111"/>
      <c r="E80" s="111"/>
      <c r="F80" s="111"/>
      <c r="G80" s="112">
        <v>5000</v>
      </c>
      <c r="H80" s="111"/>
      <c r="I80" s="111"/>
      <c r="J80" s="111"/>
      <c r="K80" s="111"/>
      <c r="L80" s="111">
        <f t="shared" si="8"/>
        <v>5000</v>
      </c>
      <c r="M80" s="111">
        <f t="shared" si="9"/>
        <v>5000</v>
      </c>
    </row>
    <row r="81" spans="1:13" ht="15.75" customHeight="1">
      <c r="A81" s="108">
        <v>3227</v>
      </c>
      <c r="B81" s="109" t="s">
        <v>76</v>
      </c>
      <c r="C81" s="112">
        <f t="shared" si="10"/>
        <v>1500</v>
      </c>
      <c r="D81" s="111"/>
      <c r="E81" s="111"/>
      <c r="F81" s="111"/>
      <c r="G81" s="112">
        <v>1500</v>
      </c>
      <c r="H81" s="111"/>
      <c r="I81" s="111"/>
      <c r="J81" s="111"/>
      <c r="K81" s="111"/>
      <c r="L81" s="111">
        <f t="shared" si="8"/>
        <v>1500</v>
      </c>
      <c r="M81" s="111">
        <f t="shared" si="9"/>
        <v>1500</v>
      </c>
    </row>
    <row r="82" spans="1:13" ht="15.75" customHeight="1">
      <c r="A82" s="152">
        <v>323</v>
      </c>
      <c r="B82" s="110" t="s">
        <v>40</v>
      </c>
      <c r="C82" s="153">
        <f>SUM(C83:C87)</f>
        <v>28000</v>
      </c>
      <c r="D82" s="128"/>
      <c r="E82" s="128"/>
      <c r="F82" s="128"/>
      <c r="G82" s="153">
        <f>G83+G84+G85+G86+G87</f>
        <v>28000</v>
      </c>
      <c r="H82" s="153"/>
      <c r="I82" s="128"/>
      <c r="J82" s="128"/>
      <c r="K82" s="128"/>
      <c r="L82" s="128">
        <f t="shared" si="8"/>
        <v>28000</v>
      </c>
      <c r="M82" s="128">
        <f t="shared" si="9"/>
        <v>28000</v>
      </c>
    </row>
    <row r="83" spans="1:13" ht="15.75" customHeight="1">
      <c r="A83" s="108">
        <v>3231</v>
      </c>
      <c r="B83" s="109" t="s">
        <v>55</v>
      </c>
      <c r="C83" s="112">
        <f>D83+E83+F83+G83+H83+I83</f>
        <v>1000</v>
      </c>
      <c r="D83" s="111"/>
      <c r="E83" s="111"/>
      <c r="F83" s="111"/>
      <c r="G83" s="112">
        <v>1000</v>
      </c>
      <c r="H83" s="111"/>
      <c r="I83" s="111"/>
      <c r="J83" s="111"/>
      <c r="K83" s="111"/>
      <c r="L83" s="111">
        <f t="shared" si="8"/>
        <v>1000</v>
      </c>
      <c r="M83" s="111">
        <f t="shared" si="9"/>
        <v>1000</v>
      </c>
    </row>
    <row r="84" spans="1:13" ht="15.75" customHeight="1">
      <c r="A84" s="108">
        <v>3232</v>
      </c>
      <c r="B84" s="109" t="s">
        <v>56</v>
      </c>
      <c r="C84" s="112">
        <f>D84+E84+F84+G84+H84+I84</f>
        <v>4000</v>
      </c>
      <c r="D84" s="111"/>
      <c r="E84" s="111"/>
      <c r="F84" s="111"/>
      <c r="G84" s="112">
        <v>4000</v>
      </c>
      <c r="H84" s="111"/>
      <c r="I84" s="111"/>
      <c r="J84" s="111"/>
      <c r="K84" s="111"/>
      <c r="L84" s="111">
        <f t="shared" si="8"/>
        <v>4000</v>
      </c>
      <c r="M84" s="111">
        <f t="shared" si="9"/>
        <v>4000</v>
      </c>
    </row>
    <row r="85" spans="1:13" ht="15.75" customHeight="1">
      <c r="A85" s="108">
        <v>3234</v>
      </c>
      <c r="B85" s="109" t="s">
        <v>58</v>
      </c>
      <c r="C85" s="112">
        <f>D85+E85+F85+G85+H85+I85</f>
        <v>16000</v>
      </c>
      <c r="D85" s="111"/>
      <c r="E85" s="111"/>
      <c r="F85" s="111"/>
      <c r="G85" s="112">
        <v>16000</v>
      </c>
      <c r="H85" s="111"/>
      <c r="I85" s="111"/>
      <c r="J85" s="111"/>
      <c r="K85" s="111"/>
      <c r="L85" s="111">
        <f t="shared" si="8"/>
        <v>16000</v>
      </c>
      <c r="M85" s="111">
        <f t="shared" si="9"/>
        <v>16000</v>
      </c>
    </row>
    <row r="86" spans="1:13" ht="15.75" customHeight="1">
      <c r="A86" s="108">
        <v>3236</v>
      </c>
      <c r="B86" s="109" t="s">
        <v>59</v>
      </c>
      <c r="C86" s="112">
        <f>D86+E86+F86+G86+H86+I86</f>
        <v>4000</v>
      </c>
      <c r="D86" s="111"/>
      <c r="E86" s="111"/>
      <c r="F86" s="111"/>
      <c r="G86" s="112">
        <v>4000</v>
      </c>
      <c r="H86" s="111"/>
      <c r="I86" s="111"/>
      <c r="J86" s="111"/>
      <c r="K86" s="111"/>
      <c r="L86" s="111">
        <f t="shared" si="8"/>
        <v>4000</v>
      </c>
      <c r="M86" s="111">
        <f t="shared" si="9"/>
        <v>4000</v>
      </c>
    </row>
    <row r="87" spans="1:13" ht="15.75" customHeight="1">
      <c r="A87" s="108">
        <v>3239</v>
      </c>
      <c r="B87" s="109" t="s">
        <v>69</v>
      </c>
      <c r="C87" s="112">
        <f>D87+E87+F87+G87+H87+I87</f>
        <v>3000</v>
      </c>
      <c r="D87" s="111"/>
      <c r="E87" s="111"/>
      <c r="F87" s="111"/>
      <c r="G87" s="112">
        <v>3000</v>
      </c>
      <c r="H87" s="111"/>
      <c r="I87" s="111"/>
      <c r="J87" s="111"/>
      <c r="K87" s="111"/>
      <c r="L87" s="111">
        <f t="shared" si="8"/>
        <v>3000</v>
      </c>
      <c r="M87" s="111">
        <f t="shared" si="9"/>
        <v>3000</v>
      </c>
    </row>
    <row r="88" spans="1:13" ht="15.75" customHeight="1">
      <c r="A88" s="139" t="s">
        <v>94</v>
      </c>
      <c r="B88" s="267" t="s">
        <v>95</v>
      </c>
      <c r="C88" s="268"/>
      <c r="D88" s="183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ht="12.75">
      <c r="A89" s="125">
        <v>3</v>
      </c>
      <c r="B89" s="126" t="s">
        <v>32</v>
      </c>
      <c r="C89" s="127">
        <f>D89+E89+F89+G89+H89+I89</f>
        <v>43000</v>
      </c>
      <c r="D89" s="127"/>
      <c r="E89" s="127"/>
      <c r="F89" s="127"/>
      <c r="G89" s="127">
        <f>G90</f>
        <v>28000</v>
      </c>
      <c r="H89" s="127">
        <f>H90</f>
        <v>15000</v>
      </c>
      <c r="I89" s="127"/>
      <c r="J89" s="127"/>
      <c r="K89" s="127"/>
      <c r="L89" s="127">
        <f>C89</f>
        <v>43000</v>
      </c>
      <c r="M89" s="127">
        <f aca="true" t="shared" si="11" ref="M89:M103">L89</f>
        <v>43000</v>
      </c>
    </row>
    <row r="90" spans="1:13" s="11" customFormat="1" ht="12.75">
      <c r="A90" s="129">
        <v>32</v>
      </c>
      <c r="B90" s="130" t="s">
        <v>37</v>
      </c>
      <c r="C90" s="148">
        <f>G90+H90</f>
        <v>43000</v>
      </c>
      <c r="D90" s="148"/>
      <c r="E90" s="148"/>
      <c r="F90" s="148"/>
      <c r="G90" s="148">
        <f>G91+G96+G102</f>
        <v>28000</v>
      </c>
      <c r="H90" s="148">
        <f>H91+H96+H102</f>
        <v>15000</v>
      </c>
      <c r="I90" s="148"/>
      <c r="J90" s="131"/>
      <c r="K90" s="131"/>
      <c r="L90" s="131">
        <f>C90</f>
        <v>43000</v>
      </c>
      <c r="M90" s="131">
        <f t="shared" si="11"/>
        <v>43000</v>
      </c>
    </row>
    <row r="91" spans="1:13" s="11" customFormat="1" ht="28.5" customHeight="1">
      <c r="A91" s="152">
        <v>321</v>
      </c>
      <c r="B91" s="110" t="s">
        <v>38</v>
      </c>
      <c r="C91" s="153">
        <f aca="true" t="shared" si="12" ref="C91:C101">G91</f>
        <v>9500</v>
      </c>
      <c r="D91" s="128"/>
      <c r="E91" s="128"/>
      <c r="F91" s="128"/>
      <c r="G91" s="153">
        <f>G92+G93+G94+G95</f>
        <v>9500</v>
      </c>
      <c r="H91" s="153"/>
      <c r="I91" s="128"/>
      <c r="J91" s="128"/>
      <c r="K91" s="128"/>
      <c r="L91" s="128">
        <f>C91</f>
        <v>9500</v>
      </c>
      <c r="M91" s="128">
        <f t="shared" si="11"/>
        <v>9500</v>
      </c>
    </row>
    <row r="92" spans="1:13" ht="12.75">
      <c r="A92" s="108">
        <v>3211</v>
      </c>
      <c r="B92" s="109" t="s">
        <v>65</v>
      </c>
      <c r="C92" s="112">
        <f t="shared" si="12"/>
        <v>5000</v>
      </c>
      <c r="D92" s="112"/>
      <c r="E92" s="112"/>
      <c r="F92" s="112"/>
      <c r="G92" s="112">
        <v>5000</v>
      </c>
      <c r="H92" s="112"/>
      <c r="I92" s="112"/>
      <c r="J92" s="112"/>
      <c r="K92" s="112"/>
      <c r="L92" s="111">
        <f>C92</f>
        <v>5000</v>
      </c>
      <c r="M92" s="111">
        <f t="shared" si="11"/>
        <v>5000</v>
      </c>
    </row>
    <row r="93" spans="1:13" ht="12.75" customHeight="1">
      <c r="A93" s="108">
        <v>3212</v>
      </c>
      <c r="B93" s="109" t="s">
        <v>66</v>
      </c>
      <c r="C93" s="112">
        <f t="shared" si="12"/>
        <v>0</v>
      </c>
      <c r="D93" s="111"/>
      <c r="E93" s="111"/>
      <c r="F93" s="111"/>
      <c r="G93" s="112"/>
      <c r="H93" s="111"/>
      <c r="I93" s="111"/>
      <c r="J93" s="111"/>
      <c r="K93" s="111"/>
      <c r="M93" s="111">
        <f t="shared" si="11"/>
        <v>0</v>
      </c>
    </row>
    <row r="94" spans="1:13" ht="12.75">
      <c r="A94" s="108">
        <v>3213</v>
      </c>
      <c r="B94" s="109" t="s">
        <v>67</v>
      </c>
      <c r="C94" s="112">
        <f t="shared" si="12"/>
        <v>2000</v>
      </c>
      <c r="D94" s="112"/>
      <c r="E94" s="112"/>
      <c r="F94" s="112"/>
      <c r="G94" s="112">
        <v>2000</v>
      </c>
      <c r="H94" s="112"/>
      <c r="I94" s="112"/>
      <c r="J94" s="112"/>
      <c r="K94" s="112"/>
      <c r="L94" s="111">
        <f>C94</f>
        <v>2000</v>
      </c>
      <c r="M94" s="111">
        <f t="shared" si="11"/>
        <v>2000</v>
      </c>
    </row>
    <row r="95" spans="1:13" ht="12.75">
      <c r="A95" s="108">
        <v>3214</v>
      </c>
      <c r="B95" s="109" t="s">
        <v>77</v>
      </c>
      <c r="C95" s="112">
        <f t="shared" si="12"/>
        <v>2500</v>
      </c>
      <c r="D95" s="111"/>
      <c r="E95" s="111"/>
      <c r="F95" s="111"/>
      <c r="G95" s="112">
        <v>2500</v>
      </c>
      <c r="H95" s="111"/>
      <c r="I95" s="111"/>
      <c r="J95" s="111"/>
      <c r="K95" s="111"/>
      <c r="L95" s="111">
        <f>C95</f>
        <v>2500</v>
      </c>
      <c r="M95" s="111">
        <f t="shared" si="11"/>
        <v>2500</v>
      </c>
    </row>
    <row r="96" spans="1:13" ht="12.75">
      <c r="A96" s="152">
        <v>322</v>
      </c>
      <c r="B96" s="110" t="s">
        <v>39</v>
      </c>
      <c r="C96" s="153">
        <f t="shared" si="12"/>
        <v>8500</v>
      </c>
      <c r="D96" s="153"/>
      <c r="E96" s="153"/>
      <c r="F96" s="153"/>
      <c r="G96" s="153">
        <f>SUM(G97:G101)</f>
        <v>8500</v>
      </c>
      <c r="H96" s="153">
        <f>SUM(H97:H101)</f>
        <v>10000</v>
      </c>
      <c r="I96" s="153"/>
      <c r="J96" s="153"/>
      <c r="K96" s="153"/>
      <c r="L96" s="128">
        <f>L97+L98+L99+L100+L101</f>
        <v>8500</v>
      </c>
      <c r="M96" s="128">
        <f t="shared" si="11"/>
        <v>8500</v>
      </c>
    </row>
    <row r="97" spans="1:13" ht="12.75">
      <c r="A97" s="108">
        <v>3221</v>
      </c>
      <c r="B97" s="109" t="s">
        <v>51</v>
      </c>
      <c r="C97" s="112">
        <f t="shared" si="12"/>
        <v>1500</v>
      </c>
      <c r="D97" s="112"/>
      <c r="E97" s="112"/>
      <c r="F97" s="112"/>
      <c r="G97" s="112">
        <v>1500</v>
      </c>
      <c r="H97" s="112"/>
      <c r="I97" s="112"/>
      <c r="J97" s="112"/>
      <c r="K97" s="112"/>
      <c r="L97" s="111">
        <f>C97</f>
        <v>1500</v>
      </c>
      <c r="M97" s="111">
        <f t="shared" si="11"/>
        <v>1500</v>
      </c>
    </row>
    <row r="98" spans="1:13" ht="12.75">
      <c r="A98" s="108">
        <v>3225</v>
      </c>
      <c r="B98" s="109" t="s">
        <v>54</v>
      </c>
      <c r="C98" s="112">
        <f t="shared" si="12"/>
        <v>0</v>
      </c>
      <c r="D98" s="111"/>
      <c r="E98" s="112"/>
      <c r="F98" s="112"/>
      <c r="G98" s="112">
        <v>0</v>
      </c>
      <c r="H98" s="112">
        <v>10000</v>
      </c>
      <c r="I98" s="112"/>
      <c r="J98" s="112"/>
      <c r="K98" s="112"/>
      <c r="L98" s="111">
        <f>C98</f>
        <v>0</v>
      </c>
      <c r="M98" s="111">
        <f t="shared" si="11"/>
        <v>0</v>
      </c>
    </row>
    <row r="99" spans="1:13" ht="12.75">
      <c r="A99" s="108">
        <v>3227</v>
      </c>
      <c r="B99" s="109" t="s">
        <v>76</v>
      </c>
      <c r="C99" s="112">
        <f t="shared" si="12"/>
        <v>2000</v>
      </c>
      <c r="D99" s="111"/>
      <c r="E99" s="112"/>
      <c r="F99" s="112"/>
      <c r="G99" s="112">
        <v>2000</v>
      </c>
      <c r="H99" s="112"/>
      <c r="I99" s="112"/>
      <c r="J99" s="112"/>
      <c r="K99" s="112"/>
      <c r="L99" s="111">
        <f>C99</f>
        <v>2000</v>
      </c>
      <c r="M99" s="111">
        <f t="shared" si="11"/>
        <v>2000</v>
      </c>
    </row>
    <row r="100" spans="1:13" ht="12.75">
      <c r="A100" s="108">
        <v>323</v>
      </c>
      <c r="B100" s="109" t="s">
        <v>40</v>
      </c>
      <c r="C100" s="112">
        <f t="shared" si="12"/>
        <v>0</v>
      </c>
      <c r="D100" s="111"/>
      <c r="E100" s="112"/>
      <c r="F100" s="112"/>
      <c r="G100" s="112">
        <v>0</v>
      </c>
      <c r="H100" s="112"/>
      <c r="I100" s="112"/>
      <c r="J100" s="112"/>
      <c r="K100" s="112"/>
      <c r="L100" s="111">
        <f>C100</f>
        <v>0</v>
      </c>
      <c r="M100" s="111">
        <f t="shared" si="11"/>
        <v>0</v>
      </c>
    </row>
    <row r="101" spans="1:13" ht="12.75">
      <c r="A101" s="108">
        <v>3237</v>
      </c>
      <c r="B101" s="109" t="s">
        <v>157</v>
      </c>
      <c r="C101" s="112">
        <f t="shared" si="12"/>
        <v>5000</v>
      </c>
      <c r="D101" s="111"/>
      <c r="E101" s="112"/>
      <c r="F101" s="112"/>
      <c r="G101" s="112">
        <v>5000</v>
      </c>
      <c r="H101" s="112"/>
      <c r="I101" s="112"/>
      <c r="J101" s="112"/>
      <c r="K101" s="112"/>
      <c r="L101" s="111">
        <f>C101</f>
        <v>5000</v>
      </c>
      <c r="M101" s="111">
        <f t="shared" si="11"/>
        <v>5000</v>
      </c>
    </row>
    <row r="102" spans="1:13" ht="12.75">
      <c r="A102" s="152">
        <v>329</v>
      </c>
      <c r="B102" s="110" t="s">
        <v>41</v>
      </c>
      <c r="C102" s="153">
        <f>G102+H102</f>
        <v>15000</v>
      </c>
      <c r="D102" s="153"/>
      <c r="E102" s="153"/>
      <c r="F102" s="153"/>
      <c r="G102" s="153">
        <f>G103</f>
        <v>10000</v>
      </c>
      <c r="H102" s="153">
        <f>SUM(H103)</f>
        <v>5000</v>
      </c>
      <c r="I102" s="153"/>
      <c r="J102" s="153"/>
      <c r="K102" s="153"/>
      <c r="L102" s="128">
        <f>L103</f>
        <v>15000</v>
      </c>
      <c r="M102" s="128">
        <f t="shared" si="11"/>
        <v>15000</v>
      </c>
    </row>
    <row r="103" spans="1:13" ht="12.75">
      <c r="A103" s="108">
        <v>3299</v>
      </c>
      <c r="B103" s="109" t="s">
        <v>41</v>
      </c>
      <c r="C103" s="112">
        <f>G103+H103</f>
        <v>15000</v>
      </c>
      <c r="D103" s="112"/>
      <c r="E103" s="112"/>
      <c r="F103" s="112"/>
      <c r="G103" s="112">
        <v>10000</v>
      </c>
      <c r="H103" s="112">
        <v>5000</v>
      </c>
      <c r="I103" s="112"/>
      <c r="J103" s="112"/>
      <c r="K103" s="112"/>
      <c r="L103" s="111">
        <f>C103</f>
        <v>15000</v>
      </c>
      <c r="M103" s="111">
        <f t="shared" si="11"/>
        <v>15000</v>
      </c>
    </row>
    <row r="104" spans="1:13" ht="17.25" customHeight="1">
      <c r="A104" s="169"/>
      <c r="B104" s="170"/>
      <c r="C104" s="168"/>
      <c r="D104" s="168"/>
      <c r="E104" s="168"/>
      <c r="F104" s="168"/>
      <c r="G104" s="168"/>
      <c r="H104" s="168"/>
      <c r="I104" s="168"/>
      <c r="J104" s="163"/>
      <c r="K104" s="168"/>
      <c r="L104" s="163"/>
      <c r="M104" s="168"/>
    </row>
    <row r="105" spans="1:13" ht="12.75">
      <c r="A105" s="269" t="s">
        <v>85</v>
      </c>
      <c r="B105" s="270"/>
      <c r="C105" s="143">
        <f>C12+C29+C73+C89+C104</f>
        <v>10743750</v>
      </c>
      <c r="D105" s="143">
        <f>D12+D29+D104</f>
        <v>8977394</v>
      </c>
      <c r="E105" s="143">
        <f>E29+E104</f>
        <v>723432</v>
      </c>
      <c r="F105" s="143">
        <f>F29</f>
        <v>40580</v>
      </c>
      <c r="G105" s="143">
        <f>G29+G73+G89+G104</f>
        <v>712200</v>
      </c>
      <c r="H105" s="143">
        <f>H89+H73+H29+H12</f>
        <v>277144</v>
      </c>
      <c r="I105" s="143">
        <f>I104+I29</f>
        <v>13000</v>
      </c>
      <c r="J105" s="143">
        <f>J104+J29</f>
        <v>0</v>
      </c>
      <c r="K105" s="143">
        <f>K104+K29</f>
        <v>0</v>
      </c>
      <c r="L105" s="143">
        <f>C105</f>
        <v>10743750</v>
      </c>
      <c r="M105" s="143">
        <f>L105</f>
        <v>10743750</v>
      </c>
    </row>
    <row r="106" spans="1:13" ht="12.75">
      <c r="A106" s="92"/>
      <c r="B106" s="95"/>
      <c r="C106" s="117"/>
      <c r="D106" s="118"/>
      <c r="E106" s="117"/>
      <c r="F106" s="117"/>
      <c r="G106" s="117"/>
      <c r="H106" s="117"/>
      <c r="I106" s="117"/>
      <c r="J106" s="117"/>
      <c r="K106" s="117"/>
      <c r="L106" s="118"/>
      <c r="M106" s="118"/>
    </row>
    <row r="107" spans="1:13" ht="12.75">
      <c r="A107" s="92"/>
      <c r="B107" s="95"/>
      <c r="C107" s="117"/>
      <c r="D107" s="118"/>
      <c r="E107" s="117"/>
      <c r="F107" s="117"/>
      <c r="G107" s="117"/>
      <c r="H107" s="117"/>
      <c r="I107" s="117"/>
      <c r="J107" s="117"/>
      <c r="K107" s="117"/>
      <c r="L107" s="118"/>
      <c r="M107" s="118"/>
    </row>
    <row r="108" spans="1:13" ht="12.75">
      <c r="A108" s="92"/>
      <c r="B108" s="271" t="s">
        <v>96</v>
      </c>
      <c r="C108" s="266"/>
      <c r="D108" s="266"/>
      <c r="E108"/>
      <c r="F108" s="117"/>
      <c r="G108" s="117"/>
      <c r="H108" s="117"/>
      <c r="I108" s="117"/>
      <c r="J108" s="117"/>
      <c r="K108" s="117"/>
      <c r="L108" s="118"/>
      <c r="M108" s="118"/>
    </row>
    <row r="109" spans="1:13" ht="12.75">
      <c r="A109" s="92"/>
      <c r="B109" s="271" t="s">
        <v>97</v>
      </c>
      <c r="C109" s="266"/>
      <c r="D109" s="266"/>
      <c r="E109"/>
      <c r="F109" s="117"/>
      <c r="G109" s="117"/>
      <c r="H109" s="117"/>
      <c r="I109" s="117"/>
      <c r="J109" s="117"/>
      <c r="K109" s="117"/>
      <c r="L109" s="118"/>
      <c r="M109" s="118"/>
    </row>
    <row r="110" spans="1:13" ht="12.75">
      <c r="A110" s="92"/>
      <c r="B110" s="95"/>
      <c r="C110" s="117"/>
      <c r="D110" s="118"/>
      <c r="E110" s="117"/>
      <c r="F110" s="117"/>
      <c r="G110" s="117"/>
      <c r="H110" s="117"/>
      <c r="I110" s="117"/>
      <c r="J110" s="117"/>
      <c r="K110" s="117"/>
      <c r="L110" s="118"/>
      <c r="M110" s="118"/>
    </row>
    <row r="111" spans="1:13" ht="12.75">
      <c r="A111" s="139" t="s">
        <v>98</v>
      </c>
      <c r="B111" s="267" t="s">
        <v>114</v>
      </c>
      <c r="C111" s="268"/>
      <c r="D111" s="183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ht="12.75">
      <c r="A112" s="125">
        <v>3</v>
      </c>
      <c r="B112" s="126" t="s">
        <v>32</v>
      </c>
      <c r="C112" s="127">
        <f>C113</f>
        <v>5137</v>
      </c>
      <c r="D112" s="127"/>
      <c r="E112" s="127">
        <f>E113</f>
        <v>2500</v>
      </c>
      <c r="F112" s="127"/>
      <c r="G112" s="127">
        <f>G113</f>
        <v>2637</v>
      </c>
      <c r="H112" s="127"/>
      <c r="I112" s="127"/>
      <c r="J112" s="127"/>
      <c r="K112" s="127"/>
      <c r="L112" s="127">
        <f>C112</f>
        <v>5137</v>
      </c>
      <c r="M112" s="127">
        <f>L112</f>
        <v>5137</v>
      </c>
    </row>
    <row r="113" spans="1:13" ht="12.75">
      <c r="A113" s="129">
        <v>32</v>
      </c>
      <c r="B113" s="171" t="s">
        <v>99</v>
      </c>
      <c r="C113" s="148">
        <f>C114+C119+C121+C123</f>
        <v>5137</v>
      </c>
      <c r="D113" s="148"/>
      <c r="E113" s="148">
        <f>E114+E119+E121+E123</f>
        <v>2500</v>
      </c>
      <c r="F113" s="148"/>
      <c r="G113" s="148">
        <f>G114+G119+G121+G123</f>
        <v>2637</v>
      </c>
      <c r="H113" s="148"/>
      <c r="I113" s="148"/>
      <c r="J113" s="148"/>
      <c r="K113" s="148"/>
      <c r="L113" s="131">
        <f>C113</f>
        <v>5137</v>
      </c>
      <c r="M113" s="131">
        <f aca="true" t="shared" si="13" ref="M113:M122">L113</f>
        <v>5137</v>
      </c>
    </row>
    <row r="114" spans="1:13" ht="12.75">
      <c r="A114" s="152">
        <v>321</v>
      </c>
      <c r="B114" s="110" t="s">
        <v>100</v>
      </c>
      <c r="C114" s="153">
        <f>SUM(C115:C118)</f>
        <v>2750</v>
      </c>
      <c r="D114" s="153"/>
      <c r="E114" s="153">
        <f>E115+E116+E117+E118</f>
        <v>750</v>
      </c>
      <c r="F114" s="153"/>
      <c r="G114" s="153">
        <f>G115+G116+G117+G118</f>
        <v>2000</v>
      </c>
      <c r="H114" s="153"/>
      <c r="I114" s="153"/>
      <c r="J114" s="153"/>
      <c r="K114" s="153"/>
      <c r="L114" s="128">
        <f>C114</f>
        <v>2750</v>
      </c>
      <c r="M114" s="128">
        <f t="shared" si="13"/>
        <v>2750</v>
      </c>
    </row>
    <row r="115" spans="1:13" ht="12.75">
      <c r="A115" s="108">
        <v>3211</v>
      </c>
      <c r="B115" s="109" t="s">
        <v>65</v>
      </c>
      <c r="C115" s="112">
        <f>D115+E115+F115+G115+H115+I115</f>
        <v>2250</v>
      </c>
      <c r="D115" s="112"/>
      <c r="E115" s="112">
        <v>750</v>
      </c>
      <c r="F115" s="112"/>
      <c r="G115" s="112">
        <v>1500</v>
      </c>
      <c r="H115" s="112"/>
      <c r="I115" s="112"/>
      <c r="J115" s="112"/>
      <c r="K115" s="112"/>
      <c r="L115" s="111">
        <f>C115</f>
        <v>2250</v>
      </c>
      <c r="M115" s="111">
        <f t="shared" si="13"/>
        <v>2250</v>
      </c>
    </row>
    <row r="116" spans="1:13" ht="12.75">
      <c r="A116" s="162">
        <v>3212</v>
      </c>
      <c r="B116" s="161" t="s">
        <v>101</v>
      </c>
      <c r="C116" s="112">
        <f>D116+E116+F116+G116+H116+I116</f>
        <v>0</v>
      </c>
      <c r="D116" s="165"/>
      <c r="E116" s="165"/>
      <c r="F116" s="165"/>
      <c r="G116" s="165"/>
      <c r="H116" s="165"/>
      <c r="I116" s="165"/>
      <c r="J116" s="165"/>
      <c r="K116" s="165"/>
      <c r="L116" s="163">
        <v>0</v>
      </c>
      <c r="M116" s="163">
        <f t="shared" si="13"/>
        <v>0</v>
      </c>
    </row>
    <row r="117" spans="1:13" ht="12.75">
      <c r="A117" s="108">
        <v>3213</v>
      </c>
      <c r="B117" s="109" t="s">
        <v>67</v>
      </c>
      <c r="C117" s="112">
        <f>D117+E117+F117+G117+H117+I117</f>
        <v>0</v>
      </c>
      <c r="D117" s="112"/>
      <c r="E117" s="112"/>
      <c r="F117" s="112"/>
      <c r="G117" s="112"/>
      <c r="H117" s="112"/>
      <c r="I117" s="112"/>
      <c r="J117" s="112"/>
      <c r="K117" s="112"/>
      <c r="L117" s="111">
        <v>0</v>
      </c>
      <c r="M117" s="111">
        <f t="shared" si="13"/>
        <v>0</v>
      </c>
    </row>
    <row r="118" spans="1:13" ht="12.75">
      <c r="A118" s="162">
        <v>3214</v>
      </c>
      <c r="B118" s="161" t="s">
        <v>77</v>
      </c>
      <c r="C118" s="112">
        <f>D118+E118+F118+G118+H118+I118</f>
        <v>500</v>
      </c>
      <c r="D118" s="165"/>
      <c r="E118" s="165"/>
      <c r="F118" s="165"/>
      <c r="G118" s="165">
        <v>500</v>
      </c>
      <c r="H118" s="165"/>
      <c r="I118" s="165"/>
      <c r="J118" s="165"/>
      <c r="K118" s="165"/>
      <c r="L118" s="163">
        <f>C118</f>
        <v>500</v>
      </c>
      <c r="M118" s="163">
        <f t="shared" si="13"/>
        <v>500</v>
      </c>
    </row>
    <row r="119" spans="1:13" ht="12.75">
      <c r="A119" s="152">
        <v>322</v>
      </c>
      <c r="B119" s="110" t="s">
        <v>39</v>
      </c>
      <c r="C119" s="153">
        <f>C120</f>
        <v>650</v>
      </c>
      <c r="D119" s="153"/>
      <c r="E119" s="153">
        <f>E120</f>
        <v>350</v>
      </c>
      <c r="F119" s="153"/>
      <c r="G119" s="153">
        <f>G120</f>
        <v>300</v>
      </c>
      <c r="H119" s="153"/>
      <c r="I119" s="153"/>
      <c r="J119" s="153"/>
      <c r="K119" s="153"/>
      <c r="L119" s="128">
        <f>L120</f>
        <v>650</v>
      </c>
      <c r="M119" s="128">
        <f>M120</f>
        <v>650</v>
      </c>
    </row>
    <row r="120" spans="1:13" ht="12.75" customHeight="1">
      <c r="A120" s="108">
        <v>3221</v>
      </c>
      <c r="B120" s="109" t="s">
        <v>109</v>
      </c>
      <c r="C120" s="112">
        <f>D120+E120+F120+G120+H120+I120</f>
        <v>650</v>
      </c>
      <c r="D120" s="112"/>
      <c r="E120" s="112">
        <v>350</v>
      </c>
      <c r="F120" s="112"/>
      <c r="G120" s="112">
        <v>300</v>
      </c>
      <c r="H120" s="112"/>
      <c r="I120" s="112"/>
      <c r="J120" s="112"/>
      <c r="K120" s="112"/>
      <c r="L120" s="111">
        <f>C120</f>
        <v>650</v>
      </c>
      <c r="M120" s="111">
        <f>L120</f>
        <v>650</v>
      </c>
    </row>
    <row r="121" spans="1:13" ht="12.75" customHeight="1">
      <c r="A121" s="152">
        <v>323</v>
      </c>
      <c r="B121" s="110" t="s">
        <v>40</v>
      </c>
      <c r="C121" s="153">
        <f>C122</f>
        <v>400</v>
      </c>
      <c r="D121" s="153"/>
      <c r="E121" s="153">
        <f>E122</f>
        <v>400</v>
      </c>
      <c r="F121" s="153"/>
      <c r="G121" s="153"/>
      <c r="H121" s="153"/>
      <c r="I121" s="153"/>
      <c r="J121" s="153"/>
      <c r="K121" s="153"/>
      <c r="L121" s="128">
        <f>C121</f>
        <v>400</v>
      </c>
      <c r="M121" s="128">
        <f>M122</f>
        <v>400</v>
      </c>
    </row>
    <row r="122" spans="1:13" ht="12.75">
      <c r="A122" s="108">
        <v>3237</v>
      </c>
      <c r="B122" s="109" t="s">
        <v>60</v>
      </c>
      <c r="C122" s="112">
        <f>D122+E122+F122+G122+H122+I122</f>
        <v>400</v>
      </c>
      <c r="D122" s="112"/>
      <c r="E122" s="112">
        <v>400</v>
      </c>
      <c r="F122" s="112"/>
      <c r="G122" s="112"/>
      <c r="H122" s="112"/>
      <c r="I122" s="112"/>
      <c r="J122" s="112"/>
      <c r="K122" s="112"/>
      <c r="L122" s="111">
        <f>C122</f>
        <v>400</v>
      </c>
      <c r="M122" s="111">
        <f t="shared" si="13"/>
        <v>400</v>
      </c>
    </row>
    <row r="123" spans="1:13" ht="12.75">
      <c r="A123" s="152">
        <v>329</v>
      </c>
      <c r="B123" s="110" t="s">
        <v>41</v>
      </c>
      <c r="C123" s="153">
        <f>C124</f>
        <v>1337</v>
      </c>
      <c r="D123" s="153"/>
      <c r="E123" s="153">
        <f>E124</f>
        <v>1000</v>
      </c>
      <c r="F123" s="153"/>
      <c r="G123" s="153">
        <f>G124</f>
        <v>337</v>
      </c>
      <c r="H123" s="153"/>
      <c r="I123" s="153"/>
      <c r="J123" s="153"/>
      <c r="K123" s="153"/>
      <c r="L123" s="128">
        <f>L124</f>
        <v>1337</v>
      </c>
      <c r="M123" s="128">
        <f>L123</f>
        <v>1337</v>
      </c>
    </row>
    <row r="124" spans="1:13" ht="12.75">
      <c r="A124" s="108">
        <v>3299</v>
      </c>
      <c r="B124" s="109" t="s">
        <v>41</v>
      </c>
      <c r="C124" s="165">
        <f>D124+E124+F124+G124+H124+I124</f>
        <v>1337</v>
      </c>
      <c r="D124" s="165"/>
      <c r="E124" s="165">
        <v>1000</v>
      </c>
      <c r="F124" s="165"/>
      <c r="G124" s="165">
        <v>337</v>
      </c>
      <c r="H124" s="165"/>
      <c r="I124" s="165"/>
      <c r="J124" s="165"/>
      <c r="K124" s="165"/>
      <c r="L124" s="163">
        <f>C124</f>
        <v>1337</v>
      </c>
      <c r="M124" s="163">
        <f>L124</f>
        <v>1337</v>
      </c>
    </row>
    <row r="125" spans="1:13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269" t="s">
        <v>85</v>
      </c>
      <c r="B126" s="270"/>
      <c r="C126" s="143">
        <f>C112</f>
        <v>5137</v>
      </c>
      <c r="D126" s="143"/>
      <c r="E126" s="143">
        <f>E112</f>
        <v>2500</v>
      </c>
      <c r="F126" s="143"/>
      <c r="G126" s="143">
        <f>G112</f>
        <v>2637</v>
      </c>
      <c r="H126" s="143"/>
      <c r="I126" s="143"/>
      <c r="J126" s="143">
        <f>J112</f>
        <v>0</v>
      </c>
      <c r="K126" s="143">
        <f>K112</f>
        <v>0</v>
      </c>
      <c r="L126" s="143">
        <f>L112</f>
        <v>5137</v>
      </c>
      <c r="M126" s="143">
        <f>M112</f>
        <v>5137</v>
      </c>
    </row>
    <row r="127" spans="1:13" ht="12.75">
      <c r="A127" s="92"/>
      <c r="B127" s="95"/>
      <c r="C127" s="117"/>
      <c r="D127" s="118"/>
      <c r="E127" s="117"/>
      <c r="F127" s="117"/>
      <c r="G127" s="117"/>
      <c r="H127" s="117"/>
      <c r="I127" s="117"/>
      <c r="J127" s="117"/>
      <c r="K127" s="117"/>
      <c r="L127" s="118"/>
      <c r="M127" s="118"/>
    </row>
    <row r="128" spans="1:13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8"/>
      <c r="M128" s="118"/>
    </row>
    <row r="129" spans="1:13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8"/>
      <c r="M129" s="118"/>
    </row>
    <row r="130" spans="1:13" ht="12.75">
      <c r="A130" s="92"/>
      <c r="B130" s="95"/>
      <c r="C130" s="117"/>
      <c r="D130" s="118"/>
      <c r="E130" s="117"/>
      <c r="F130" s="117"/>
      <c r="G130" s="117"/>
      <c r="H130" s="117"/>
      <c r="I130" s="117"/>
      <c r="J130" s="117"/>
      <c r="K130" s="117"/>
      <c r="L130" s="118"/>
      <c r="M130" s="118"/>
    </row>
    <row r="131" spans="1:13" ht="12.75">
      <c r="A131" s="92"/>
      <c r="B131" s="95"/>
      <c r="C131" s="117"/>
      <c r="D131" s="118"/>
      <c r="E131" s="117"/>
      <c r="F131" s="117"/>
      <c r="G131" s="117"/>
      <c r="H131" s="117"/>
      <c r="I131" s="117"/>
      <c r="J131" s="117"/>
      <c r="K131" s="117"/>
      <c r="L131" s="118"/>
      <c r="M131" s="118"/>
    </row>
    <row r="132" spans="1:13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8"/>
      <c r="M132" s="118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271" t="s">
        <v>96</v>
      </c>
      <c r="C135" s="266"/>
      <c r="D135" s="266"/>
      <c r="E135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271" t="s">
        <v>158</v>
      </c>
      <c r="C136" s="266"/>
      <c r="D136" s="266"/>
      <c r="E136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139" t="s">
        <v>159</v>
      </c>
      <c r="B138" s="267" t="s">
        <v>160</v>
      </c>
      <c r="C138" s="268"/>
      <c r="D138" s="183"/>
      <c r="E138" s="182"/>
      <c r="F138" s="182"/>
      <c r="G138" s="182"/>
      <c r="H138" s="182"/>
      <c r="I138" s="182"/>
      <c r="J138" s="182"/>
      <c r="K138" s="182"/>
      <c r="L138" s="182"/>
      <c r="M138" s="182"/>
    </row>
    <row r="139" spans="1:13" ht="12.75">
      <c r="A139" s="125">
        <v>3</v>
      </c>
      <c r="B139" s="126" t="s">
        <v>32</v>
      </c>
      <c r="C139" s="127">
        <f>C140</f>
        <v>29169</v>
      </c>
      <c r="D139" s="127"/>
      <c r="E139" s="127">
        <f>E140</f>
        <v>22669</v>
      </c>
      <c r="F139" s="127">
        <f>F140</f>
        <v>0</v>
      </c>
      <c r="G139" s="127">
        <f>G140</f>
        <v>6500</v>
      </c>
      <c r="H139" s="127"/>
      <c r="I139" s="127"/>
      <c r="J139" s="127"/>
      <c r="K139" s="127"/>
      <c r="L139" s="127">
        <f>L140</f>
        <v>29169</v>
      </c>
      <c r="M139" s="127">
        <f>L139</f>
        <v>29169</v>
      </c>
    </row>
    <row r="140" spans="1:13" ht="12.75">
      <c r="A140" s="129">
        <v>32</v>
      </c>
      <c r="B140" s="171" t="s">
        <v>99</v>
      </c>
      <c r="C140" s="148">
        <f>C141+C146+C148+C153</f>
        <v>29169</v>
      </c>
      <c r="D140" s="148"/>
      <c r="E140" s="148">
        <f>E141+E146+E148+E153</f>
        <v>22669</v>
      </c>
      <c r="F140" s="148">
        <f>F141+F146+F148+F153</f>
        <v>0</v>
      </c>
      <c r="G140" s="148">
        <f>G141+G146+G148+G153</f>
        <v>6500</v>
      </c>
      <c r="H140" s="148"/>
      <c r="I140" s="148"/>
      <c r="J140" s="148"/>
      <c r="K140" s="148"/>
      <c r="L140" s="131">
        <f>C140</f>
        <v>29169</v>
      </c>
      <c r="M140" s="131">
        <f>L140</f>
        <v>29169</v>
      </c>
    </row>
    <row r="141" spans="1:13" ht="12.75">
      <c r="A141" s="152">
        <v>321</v>
      </c>
      <c r="B141" s="110" t="s">
        <v>100</v>
      </c>
      <c r="C141" s="153">
        <f>D141+E141+F141+G141+H141+I141</f>
        <v>1500</v>
      </c>
      <c r="D141" s="153"/>
      <c r="E141" s="153">
        <f>E142+E143+E144+E145</f>
        <v>0</v>
      </c>
      <c r="F141" s="153">
        <f>F142+F143+F144+F145</f>
        <v>0</v>
      </c>
      <c r="G141" s="153">
        <f>G142+G143+G144+G145</f>
        <v>1500</v>
      </c>
      <c r="H141" s="153"/>
      <c r="I141" s="153"/>
      <c r="J141" s="153"/>
      <c r="K141" s="153"/>
      <c r="L141" s="128">
        <f>C141</f>
        <v>1500</v>
      </c>
      <c r="M141" s="128">
        <f>L141</f>
        <v>1500</v>
      </c>
    </row>
    <row r="142" spans="1:13" ht="12.75">
      <c r="A142" s="108">
        <v>3211</v>
      </c>
      <c r="B142" s="109" t="s">
        <v>65</v>
      </c>
      <c r="C142" s="165">
        <f>D142+E142+F142+G142+H142+I142</f>
        <v>1500</v>
      </c>
      <c r="D142" s="112"/>
      <c r="E142" s="112"/>
      <c r="F142" s="112"/>
      <c r="G142" s="112">
        <v>1500</v>
      </c>
      <c r="H142" s="112"/>
      <c r="I142" s="112"/>
      <c r="J142" s="112"/>
      <c r="K142" s="112"/>
      <c r="L142" s="111">
        <f>C142</f>
        <v>1500</v>
      </c>
      <c r="M142" s="111">
        <f>L142</f>
        <v>1500</v>
      </c>
    </row>
    <row r="143" spans="1:13" ht="12.75">
      <c r="A143" s="162">
        <v>3212</v>
      </c>
      <c r="B143" s="161" t="s">
        <v>101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3"/>
      <c r="M143" s="163"/>
    </row>
    <row r="144" spans="1:13" ht="12.75">
      <c r="A144" s="108">
        <v>3213</v>
      </c>
      <c r="B144" s="109" t="s">
        <v>67</v>
      </c>
      <c r="C144" s="165"/>
      <c r="D144" s="112"/>
      <c r="E144" s="112"/>
      <c r="F144" s="112"/>
      <c r="G144" s="112"/>
      <c r="H144" s="112"/>
      <c r="I144" s="112"/>
      <c r="J144" s="112"/>
      <c r="K144" s="112"/>
      <c r="L144" s="111"/>
      <c r="M144" s="111"/>
    </row>
    <row r="145" spans="1:13" ht="12.75">
      <c r="A145" s="162">
        <v>3214</v>
      </c>
      <c r="B145" s="161" t="s">
        <v>77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3"/>
      <c r="M145" s="163"/>
    </row>
    <row r="146" spans="1:13" ht="12.75">
      <c r="A146" s="152">
        <v>322</v>
      </c>
      <c r="B146" s="110" t="s">
        <v>39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28"/>
      <c r="M146" s="128"/>
    </row>
    <row r="147" spans="1:13" ht="12.75">
      <c r="A147" s="108">
        <v>3221</v>
      </c>
      <c r="B147" s="109" t="s">
        <v>109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1"/>
      <c r="M147" s="111"/>
    </row>
    <row r="148" spans="1:13" ht="12.75">
      <c r="A148" s="152">
        <v>323</v>
      </c>
      <c r="B148" s="110" t="s">
        <v>40</v>
      </c>
      <c r="C148" s="153">
        <f>D148+E148+F148+G148+H148+I148</f>
        <v>5000</v>
      </c>
      <c r="D148" s="153"/>
      <c r="E148" s="153"/>
      <c r="F148" s="153"/>
      <c r="G148" s="153">
        <f>SUM(G149:G152)</f>
        <v>5000</v>
      </c>
      <c r="H148" s="153"/>
      <c r="I148" s="153"/>
      <c r="J148" s="153"/>
      <c r="K148" s="153"/>
      <c r="L148" s="128">
        <f>C148</f>
        <v>5000</v>
      </c>
      <c r="M148" s="128">
        <f>L148</f>
        <v>5000</v>
      </c>
    </row>
    <row r="149" spans="1:13" ht="12.75">
      <c r="A149" s="162">
        <v>3231</v>
      </c>
      <c r="B149" s="161" t="s">
        <v>55</v>
      </c>
      <c r="C149" s="165">
        <f>D149+E149+F149+G149+H149+I149</f>
        <v>5000</v>
      </c>
      <c r="D149" s="165"/>
      <c r="E149" s="165"/>
      <c r="F149" s="165"/>
      <c r="G149" s="165">
        <v>5000</v>
      </c>
      <c r="H149" s="165"/>
      <c r="I149" s="165"/>
      <c r="J149" s="165"/>
      <c r="K149" s="165"/>
      <c r="L149" s="163">
        <f>C149</f>
        <v>5000</v>
      </c>
      <c r="M149" s="163">
        <f>L149</f>
        <v>5000</v>
      </c>
    </row>
    <row r="150" spans="1:13" ht="12.75">
      <c r="A150" s="108">
        <v>3237</v>
      </c>
      <c r="B150" s="109" t="s">
        <v>60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1"/>
      <c r="M150" s="111"/>
    </row>
    <row r="151" spans="1:13" ht="12.75">
      <c r="A151" s="152">
        <v>324</v>
      </c>
      <c r="B151" s="110" t="s">
        <v>161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28"/>
      <c r="M151" s="128"/>
    </row>
    <row r="152" spans="1:13" ht="14.25" customHeight="1">
      <c r="A152" s="108">
        <v>3241</v>
      </c>
      <c r="B152" s="109" t="s">
        <v>161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1"/>
      <c r="M152" s="111"/>
    </row>
    <row r="153" spans="1:13" ht="12.75">
      <c r="A153" s="152">
        <v>329</v>
      </c>
      <c r="B153" s="110" t="s">
        <v>41</v>
      </c>
      <c r="C153" s="153">
        <f>E153</f>
        <v>22669</v>
      </c>
      <c r="D153" s="153"/>
      <c r="E153" s="153">
        <f>E154+E155</f>
        <v>22669</v>
      </c>
      <c r="F153" s="153"/>
      <c r="G153" s="153"/>
      <c r="H153" s="153"/>
      <c r="I153" s="153"/>
      <c r="J153" s="153"/>
      <c r="K153" s="153"/>
      <c r="L153" s="128">
        <f>C153</f>
        <v>22669</v>
      </c>
      <c r="M153" s="128">
        <f>C153</f>
        <v>22669</v>
      </c>
    </row>
    <row r="154" spans="1:13" ht="12.75">
      <c r="A154" s="162">
        <v>3291</v>
      </c>
      <c r="B154" s="181" t="s">
        <v>167</v>
      </c>
      <c r="C154" s="165">
        <f>E154</f>
        <v>4872</v>
      </c>
      <c r="D154" s="165"/>
      <c r="E154" s="165">
        <v>4872</v>
      </c>
      <c r="F154" s="165"/>
      <c r="G154" s="165"/>
      <c r="H154" s="165"/>
      <c r="I154" s="165"/>
      <c r="J154" s="165"/>
      <c r="K154" s="165"/>
      <c r="L154" s="163">
        <f>C154</f>
        <v>4872</v>
      </c>
      <c r="M154" s="163">
        <f>L154</f>
        <v>4872</v>
      </c>
    </row>
    <row r="155" spans="1:13" ht="12.75">
      <c r="A155" s="108">
        <v>3299</v>
      </c>
      <c r="B155" s="109" t="s">
        <v>41</v>
      </c>
      <c r="C155" s="165">
        <f>E155</f>
        <v>17797</v>
      </c>
      <c r="D155" s="165"/>
      <c r="E155" s="165">
        <v>17797</v>
      </c>
      <c r="F155" s="165"/>
      <c r="G155" s="165"/>
      <c r="H155" s="165"/>
      <c r="I155" s="165"/>
      <c r="J155" s="165"/>
      <c r="K155" s="165"/>
      <c r="L155" s="163">
        <f>C155</f>
        <v>17797</v>
      </c>
      <c r="M155" s="163">
        <f>L155</f>
        <v>17797</v>
      </c>
    </row>
    <row r="156" spans="1:13" ht="12.75">
      <c r="A156" s="108"/>
      <c r="B156" s="10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269" t="s">
        <v>85</v>
      </c>
      <c r="B157" s="270"/>
      <c r="C157" s="143">
        <f>C139</f>
        <v>29169</v>
      </c>
      <c r="D157" s="143"/>
      <c r="E157" s="143">
        <f>E139</f>
        <v>22669</v>
      </c>
      <c r="F157" s="143"/>
      <c r="G157" s="143">
        <f>G139</f>
        <v>6500</v>
      </c>
      <c r="H157" s="143"/>
      <c r="I157" s="143"/>
      <c r="J157" s="143">
        <f>J139</f>
        <v>0</v>
      </c>
      <c r="K157" s="143">
        <f>K139</f>
        <v>0</v>
      </c>
      <c r="L157" s="143">
        <f>C157</f>
        <v>29169</v>
      </c>
      <c r="M157" s="143">
        <f>L157</f>
        <v>29169</v>
      </c>
    </row>
    <row r="158" spans="1:13" ht="12.75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8"/>
      <c r="M158" s="118"/>
    </row>
    <row r="159" spans="1:13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8"/>
      <c r="M159" s="118"/>
    </row>
    <row r="160" spans="1:13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8"/>
      <c r="M160" s="118"/>
    </row>
    <row r="161" spans="1:13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8"/>
      <c r="M161" s="118"/>
    </row>
    <row r="162" spans="1:13" ht="12.75">
      <c r="A162" s="92"/>
      <c r="B162" s="271" t="s">
        <v>96</v>
      </c>
      <c r="C162" s="266"/>
      <c r="D162" s="266"/>
      <c r="E162"/>
      <c r="F162" s="117"/>
      <c r="G162" s="117"/>
      <c r="H162" s="117"/>
      <c r="I162" s="117"/>
      <c r="J162" s="117"/>
      <c r="K162" s="117"/>
      <c r="L162" s="118"/>
      <c r="M162" s="118"/>
    </row>
    <row r="163" spans="1:13" ht="12.75">
      <c r="A163" s="92"/>
      <c r="B163" s="271" t="s">
        <v>162</v>
      </c>
      <c r="C163" s="266"/>
      <c r="D163" s="266"/>
      <c r="E163"/>
      <c r="F163" s="117"/>
      <c r="G163" s="117"/>
      <c r="H163" s="117"/>
      <c r="I163" s="117"/>
      <c r="J163" s="117"/>
      <c r="K163" s="117"/>
      <c r="L163" s="118"/>
      <c r="M163" s="118"/>
    </row>
    <row r="164" spans="1:13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139" t="s">
        <v>159</v>
      </c>
      <c r="B165" s="267" t="s">
        <v>168</v>
      </c>
      <c r="C165" s="268"/>
      <c r="D165" s="183"/>
      <c r="E165" s="182"/>
      <c r="F165" s="182"/>
      <c r="G165" s="182"/>
      <c r="H165" s="182"/>
      <c r="I165" s="182"/>
      <c r="J165" s="182"/>
      <c r="K165" s="182"/>
      <c r="L165" s="182"/>
      <c r="M165" s="182"/>
    </row>
    <row r="166" spans="1:13" ht="12.75">
      <c r="A166" s="125">
        <v>3</v>
      </c>
      <c r="B166" s="126" t="s">
        <v>32</v>
      </c>
      <c r="C166" s="127">
        <f>C167+C173</f>
        <v>133000</v>
      </c>
      <c r="D166" s="127"/>
      <c r="E166" s="127">
        <f>E167+E173</f>
        <v>67700</v>
      </c>
      <c r="F166" s="127"/>
      <c r="G166" s="127">
        <f>G167+G173</f>
        <v>65300</v>
      </c>
      <c r="H166" s="127"/>
      <c r="I166" s="127"/>
      <c r="J166" s="127"/>
      <c r="K166" s="127"/>
      <c r="L166" s="127">
        <f aca="true" t="shared" si="14" ref="L166:L175">C166</f>
        <v>133000</v>
      </c>
      <c r="M166" s="127">
        <f aca="true" t="shared" si="15" ref="M166:M175">L166</f>
        <v>133000</v>
      </c>
    </row>
    <row r="167" spans="1:13" ht="12.75">
      <c r="A167" s="129">
        <v>31</v>
      </c>
      <c r="B167" s="130" t="s">
        <v>33</v>
      </c>
      <c r="C167" s="148">
        <f>D167+E167+G167+H167</f>
        <v>117400</v>
      </c>
      <c r="D167" s="148"/>
      <c r="E167" s="148">
        <f>E168+E170</f>
        <v>58700</v>
      </c>
      <c r="F167" s="148"/>
      <c r="G167" s="148">
        <f>G168+G170</f>
        <v>58700</v>
      </c>
      <c r="H167" s="148"/>
      <c r="I167" s="148"/>
      <c r="J167" s="148"/>
      <c r="K167" s="148"/>
      <c r="L167" s="131">
        <f t="shared" si="14"/>
        <v>117400</v>
      </c>
      <c r="M167" s="131">
        <f t="shared" si="15"/>
        <v>117400</v>
      </c>
    </row>
    <row r="168" spans="1:13" ht="12.75">
      <c r="A168" s="152">
        <v>311</v>
      </c>
      <c r="B168" s="110" t="s">
        <v>34</v>
      </c>
      <c r="C168" s="153">
        <f>D168+E168+F168+G168+H168</f>
        <v>108700</v>
      </c>
      <c r="D168" s="153"/>
      <c r="E168" s="153">
        <f>E169</f>
        <v>54350</v>
      </c>
      <c r="F168" s="153"/>
      <c r="G168" s="153">
        <f>G169</f>
        <v>54350</v>
      </c>
      <c r="H168" s="153"/>
      <c r="I168" s="153"/>
      <c r="J168" s="153"/>
      <c r="K168" s="153"/>
      <c r="L168" s="128">
        <f t="shared" si="14"/>
        <v>108700</v>
      </c>
      <c r="M168" s="128">
        <f t="shared" si="15"/>
        <v>108700</v>
      </c>
    </row>
    <row r="169" spans="1:13" ht="12.75">
      <c r="A169" s="108">
        <v>3111</v>
      </c>
      <c r="B169" s="109" t="s">
        <v>70</v>
      </c>
      <c r="C169" s="165">
        <f>D169+E169+F169+G169+H169</f>
        <v>108700</v>
      </c>
      <c r="D169" s="112"/>
      <c r="E169" s="112">
        <v>54350</v>
      </c>
      <c r="F169" s="112"/>
      <c r="G169" s="112">
        <v>54350</v>
      </c>
      <c r="H169" s="112"/>
      <c r="I169" s="112"/>
      <c r="J169" s="112"/>
      <c r="K169" s="112"/>
      <c r="L169" s="111">
        <f t="shared" si="14"/>
        <v>108700</v>
      </c>
      <c r="M169" s="111">
        <f t="shared" si="15"/>
        <v>108700</v>
      </c>
    </row>
    <row r="170" spans="1:13" ht="12.75">
      <c r="A170" s="152">
        <v>313</v>
      </c>
      <c r="B170" s="110" t="s">
        <v>163</v>
      </c>
      <c r="C170" s="153">
        <f>C171+C172</f>
        <v>8700</v>
      </c>
      <c r="D170" s="153"/>
      <c r="E170" s="153">
        <f>E171+E172</f>
        <v>4350</v>
      </c>
      <c r="F170" s="153"/>
      <c r="G170" s="153">
        <f>G171+G172</f>
        <v>4350</v>
      </c>
      <c r="H170" s="153"/>
      <c r="I170" s="153"/>
      <c r="J170" s="153"/>
      <c r="K170" s="153"/>
      <c r="L170" s="128">
        <f t="shared" si="14"/>
        <v>8700</v>
      </c>
      <c r="M170" s="128">
        <f t="shared" si="15"/>
        <v>8700</v>
      </c>
    </row>
    <row r="171" spans="1:13" ht="12.75">
      <c r="A171" s="108">
        <v>3132</v>
      </c>
      <c r="B171" s="109" t="s">
        <v>164</v>
      </c>
      <c r="C171" s="112">
        <f>D171+E171+F171+G171+H171</f>
        <v>7800</v>
      </c>
      <c r="D171" s="112"/>
      <c r="E171" s="112">
        <v>3900</v>
      </c>
      <c r="F171" s="112"/>
      <c r="G171" s="112">
        <v>3900</v>
      </c>
      <c r="H171" s="112"/>
      <c r="I171" s="112"/>
      <c r="J171" s="112"/>
      <c r="K171" s="112"/>
      <c r="L171" s="111">
        <f t="shared" si="14"/>
        <v>7800</v>
      </c>
      <c r="M171" s="111">
        <f t="shared" si="15"/>
        <v>7800</v>
      </c>
    </row>
    <row r="172" spans="1:13" ht="12.75">
      <c r="A172" s="108">
        <v>3133</v>
      </c>
      <c r="B172" s="109" t="s">
        <v>165</v>
      </c>
      <c r="C172" s="112">
        <f>D172+E172+F172+G172+H172</f>
        <v>900</v>
      </c>
      <c r="D172" s="112"/>
      <c r="E172" s="112">
        <v>450</v>
      </c>
      <c r="F172" s="112"/>
      <c r="G172" s="112">
        <v>450</v>
      </c>
      <c r="H172" s="112"/>
      <c r="I172" s="112"/>
      <c r="J172" s="112"/>
      <c r="K172" s="112"/>
      <c r="L172" s="111">
        <f t="shared" si="14"/>
        <v>900</v>
      </c>
      <c r="M172" s="111">
        <f t="shared" si="15"/>
        <v>900</v>
      </c>
    </row>
    <row r="173" spans="1:13" ht="12.75">
      <c r="A173" s="180">
        <v>32</v>
      </c>
      <c r="B173" s="130" t="s">
        <v>37</v>
      </c>
      <c r="C173" s="148">
        <f>D173+E173+F173+G173+H173+I173</f>
        <v>15600</v>
      </c>
      <c r="D173" s="148"/>
      <c r="E173" s="148">
        <f>E174</f>
        <v>9000</v>
      </c>
      <c r="F173" s="148"/>
      <c r="G173" s="148">
        <f>G174</f>
        <v>6600</v>
      </c>
      <c r="H173" s="148"/>
      <c r="I173" s="148"/>
      <c r="J173" s="148"/>
      <c r="K173" s="148"/>
      <c r="L173" s="131">
        <f t="shared" si="14"/>
        <v>15600</v>
      </c>
      <c r="M173" s="131">
        <f t="shared" si="15"/>
        <v>15600</v>
      </c>
    </row>
    <row r="174" spans="1:13" ht="12.75">
      <c r="A174" s="152">
        <v>321</v>
      </c>
      <c r="B174" s="110" t="s">
        <v>38</v>
      </c>
      <c r="C174" s="153">
        <f>C175</f>
        <v>15600</v>
      </c>
      <c r="D174" s="153"/>
      <c r="E174" s="153">
        <f>E175</f>
        <v>9000</v>
      </c>
      <c r="F174" s="153"/>
      <c r="G174" s="153">
        <f>G175+G176</f>
        <v>6600</v>
      </c>
      <c r="H174" s="153"/>
      <c r="I174" s="153"/>
      <c r="J174" s="153"/>
      <c r="K174" s="153"/>
      <c r="L174" s="128">
        <f t="shared" si="14"/>
        <v>15600</v>
      </c>
      <c r="M174" s="128">
        <f t="shared" si="15"/>
        <v>15600</v>
      </c>
    </row>
    <row r="175" spans="1:13" ht="12.75">
      <c r="A175" s="108">
        <v>3212</v>
      </c>
      <c r="B175" s="151" t="s">
        <v>166</v>
      </c>
      <c r="C175" s="112">
        <f>D175+E175+F175+G175+H175</f>
        <v>15600</v>
      </c>
      <c r="D175" s="112"/>
      <c r="E175" s="112">
        <v>9000</v>
      </c>
      <c r="F175" s="112"/>
      <c r="G175" s="112">
        <v>6600</v>
      </c>
      <c r="H175" s="112"/>
      <c r="I175" s="112"/>
      <c r="J175" s="112"/>
      <c r="K175" s="112"/>
      <c r="L175" s="111">
        <f t="shared" si="14"/>
        <v>15600</v>
      </c>
      <c r="M175" s="111">
        <f t="shared" si="15"/>
        <v>15600</v>
      </c>
    </row>
    <row r="176" spans="1:13" ht="12.75">
      <c r="A176" s="108"/>
      <c r="B176" s="10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269" t="s">
        <v>85</v>
      </c>
      <c r="B177" s="270"/>
      <c r="C177" s="143">
        <f>C166</f>
        <v>133000</v>
      </c>
      <c r="D177" s="143"/>
      <c r="E177" s="143">
        <f>E166</f>
        <v>67700</v>
      </c>
      <c r="F177" s="143"/>
      <c r="G177" s="143">
        <f>G166</f>
        <v>65300</v>
      </c>
      <c r="H177" s="143"/>
      <c r="I177" s="143"/>
      <c r="J177" s="143">
        <f>J166</f>
        <v>0</v>
      </c>
      <c r="K177" s="143">
        <f>K166</f>
        <v>0</v>
      </c>
      <c r="L177" s="143">
        <f>L166</f>
        <v>133000</v>
      </c>
      <c r="M177" s="143">
        <f>M166</f>
        <v>133000</v>
      </c>
    </row>
    <row r="178" spans="1:13" ht="12.75">
      <c r="A178" s="92"/>
      <c r="B178" s="95"/>
      <c r="C178" s="117"/>
      <c r="D178" s="118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95"/>
      <c r="C179" s="117"/>
      <c r="D179" s="118"/>
      <c r="E179" s="117"/>
      <c r="F179" s="117"/>
      <c r="G179" s="117"/>
      <c r="H179" s="117"/>
      <c r="I179" s="117"/>
      <c r="J179" s="117"/>
      <c r="K179" s="117"/>
      <c r="L179" s="118"/>
      <c r="M179" s="118"/>
    </row>
    <row r="180" spans="1:13" ht="12.75">
      <c r="A180" s="92"/>
      <c r="B180" s="95"/>
      <c r="C180" s="117"/>
      <c r="D180" s="118"/>
      <c r="E180" s="117"/>
      <c r="F180" s="117"/>
      <c r="G180" s="117"/>
      <c r="H180" s="117"/>
      <c r="I180" s="117"/>
      <c r="J180" s="117"/>
      <c r="K180" s="117"/>
      <c r="L180" s="118"/>
      <c r="M180" s="118"/>
    </row>
    <row r="181" spans="1:13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8"/>
      <c r="M181" s="118"/>
    </row>
    <row r="182" spans="1:13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8"/>
      <c r="M182" s="118"/>
    </row>
    <row r="183" spans="1:13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272" t="s">
        <v>126</v>
      </c>
      <c r="C184" s="272"/>
      <c r="D184" s="272"/>
      <c r="E184" s="17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271" t="s">
        <v>127</v>
      </c>
      <c r="C185" s="271"/>
      <c r="D185" s="271"/>
      <c r="E185"/>
      <c r="F185" s="117"/>
      <c r="G185" s="117"/>
      <c r="H185" s="117"/>
      <c r="I185" s="117"/>
      <c r="J185" s="117"/>
      <c r="K185" s="117"/>
      <c r="L185" s="118"/>
      <c r="M185" s="118"/>
    </row>
    <row r="186" spans="1:13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8"/>
      <c r="M186" s="118"/>
    </row>
    <row r="187" spans="1:13" ht="12.75">
      <c r="A187" s="139" t="s">
        <v>123</v>
      </c>
      <c r="B187" s="132" t="s">
        <v>124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33"/>
      <c r="M187" s="133"/>
    </row>
    <row r="188" spans="1:13" ht="12.75" customHeight="1">
      <c r="A188" s="125">
        <v>4</v>
      </c>
      <c r="B188" s="126" t="s">
        <v>45</v>
      </c>
      <c r="C188" s="146">
        <f>E188</f>
        <v>100000</v>
      </c>
      <c r="D188" s="146"/>
      <c r="E188" s="146">
        <f>E189</f>
        <v>100000</v>
      </c>
      <c r="F188" s="147"/>
      <c r="G188" s="146"/>
      <c r="H188" s="147"/>
      <c r="I188" s="146"/>
      <c r="J188" s="147"/>
      <c r="K188" s="147"/>
      <c r="L188" s="146">
        <f>C188</f>
        <v>100000</v>
      </c>
      <c r="M188" s="146">
        <f>L188</f>
        <v>100000</v>
      </c>
    </row>
    <row r="189" spans="1:13" ht="12.75" customHeight="1">
      <c r="A189" s="129">
        <v>42</v>
      </c>
      <c r="B189" s="130" t="s">
        <v>116</v>
      </c>
      <c r="C189" s="148">
        <f>E189</f>
        <v>100000</v>
      </c>
      <c r="D189" s="148"/>
      <c r="E189" s="148">
        <f>E190</f>
        <v>100000</v>
      </c>
      <c r="F189" s="148"/>
      <c r="G189" s="148"/>
      <c r="H189" s="148"/>
      <c r="I189" s="148"/>
      <c r="J189" s="148"/>
      <c r="K189" s="148"/>
      <c r="L189" s="131">
        <f>C189</f>
        <v>100000</v>
      </c>
      <c r="M189" s="131">
        <f>L189</f>
        <v>100000</v>
      </c>
    </row>
    <row r="190" spans="1:13" ht="12.75">
      <c r="A190" s="152">
        <v>421</v>
      </c>
      <c r="B190" s="154" t="s">
        <v>128</v>
      </c>
      <c r="C190" s="153">
        <f>E190</f>
        <v>100000</v>
      </c>
      <c r="D190" s="153"/>
      <c r="E190" s="153">
        <f>E191</f>
        <v>100000</v>
      </c>
      <c r="F190" s="153"/>
      <c r="G190" s="153"/>
      <c r="H190" s="153"/>
      <c r="I190" s="153"/>
      <c r="J190" s="153"/>
      <c r="K190" s="153"/>
      <c r="L190" s="128">
        <f>C190</f>
        <v>100000</v>
      </c>
      <c r="M190" s="128">
        <f>L190</f>
        <v>100000</v>
      </c>
    </row>
    <row r="191" spans="1:13" ht="12.75">
      <c r="A191" s="108">
        <v>4212</v>
      </c>
      <c r="B191" s="109" t="s">
        <v>129</v>
      </c>
      <c r="C191" s="165">
        <f>E191</f>
        <v>100000</v>
      </c>
      <c r="D191" s="165"/>
      <c r="E191" s="165">
        <v>100000</v>
      </c>
      <c r="F191" s="165"/>
      <c r="G191" s="165"/>
      <c r="H191" s="165"/>
      <c r="I191" s="165"/>
      <c r="J191" s="165"/>
      <c r="K191" s="165"/>
      <c r="L191" s="163">
        <f>C191</f>
        <v>100000</v>
      </c>
      <c r="M191" s="163">
        <v>100000</v>
      </c>
    </row>
    <row r="192" spans="1:13" ht="12.75">
      <c r="A192" s="108"/>
      <c r="B192" s="109"/>
      <c r="C192" s="165"/>
      <c r="D192" s="165"/>
      <c r="E192" s="165"/>
      <c r="F192" s="165"/>
      <c r="G192" s="165"/>
      <c r="H192" s="165"/>
      <c r="I192" s="165"/>
      <c r="J192" s="165"/>
      <c r="K192" s="165"/>
      <c r="L192" s="163"/>
      <c r="M192" s="163"/>
    </row>
    <row r="193" spans="1:13" ht="12.75">
      <c r="A193" s="92"/>
      <c r="B193" s="95"/>
      <c r="C193" s="117"/>
      <c r="D193" s="118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95"/>
      <c r="C194" s="117"/>
      <c r="D194" s="118"/>
      <c r="E194" s="117"/>
      <c r="F194" s="117"/>
      <c r="G194" s="117"/>
      <c r="H194" s="117"/>
      <c r="I194" s="117"/>
      <c r="J194" s="117"/>
      <c r="K194" s="117"/>
      <c r="L194" s="118"/>
      <c r="M194" s="118"/>
    </row>
    <row r="195" spans="1:13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8"/>
      <c r="M200" s="118"/>
    </row>
    <row r="201" spans="1:13" ht="12.75">
      <c r="A201" s="92"/>
      <c r="B201" s="272" t="s">
        <v>102</v>
      </c>
      <c r="C201" s="273"/>
      <c r="D201" s="273"/>
      <c r="E201" s="17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271" t="s">
        <v>131</v>
      </c>
      <c r="C202" s="266"/>
      <c r="D202" s="266"/>
      <c r="E202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139" t="s">
        <v>123</v>
      </c>
      <c r="B204" s="132" t="s">
        <v>124</v>
      </c>
      <c r="C204" s="145"/>
      <c r="D204" s="145"/>
      <c r="E204" s="145"/>
      <c r="F204" s="145"/>
      <c r="G204" s="145"/>
      <c r="H204" s="145"/>
      <c r="I204" s="145"/>
      <c r="J204" s="145"/>
      <c r="K204" s="145"/>
      <c r="L204" s="133"/>
      <c r="M204" s="133"/>
    </row>
    <row r="205" spans="1:13" ht="25.5">
      <c r="A205" s="125">
        <v>4</v>
      </c>
      <c r="B205" s="126" t="s">
        <v>45</v>
      </c>
      <c r="C205" s="146">
        <f>C206</f>
        <v>283476</v>
      </c>
      <c r="D205" s="146"/>
      <c r="E205" s="146">
        <f>E206</f>
        <v>210000</v>
      </c>
      <c r="F205" s="146">
        <f>F206</f>
        <v>36920</v>
      </c>
      <c r="G205" s="146">
        <f>G206</f>
        <v>15610</v>
      </c>
      <c r="H205" s="146">
        <f>H206</f>
        <v>7765</v>
      </c>
      <c r="I205" s="146">
        <f>I206</f>
        <v>13181</v>
      </c>
      <c r="J205" s="147"/>
      <c r="K205" s="147"/>
      <c r="L205" s="146">
        <f>L206</f>
        <v>283476</v>
      </c>
      <c r="M205" s="146">
        <f>M206</f>
        <v>283476</v>
      </c>
    </row>
    <row r="206" spans="1:13" ht="25.5">
      <c r="A206" s="129">
        <v>42</v>
      </c>
      <c r="B206" s="130" t="s">
        <v>116</v>
      </c>
      <c r="C206" s="148">
        <f>C207+C212</f>
        <v>283476</v>
      </c>
      <c r="D206" s="148"/>
      <c r="E206" s="148">
        <f>E207</f>
        <v>210000</v>
      </c>
      <c r="F206" s="148">
        <f>F207+F212</f>
        <v>36920</v>
      </c>
      <c r="G206" s="148">
        <f>G207+G212</f>
        <v>15610</v>
      </c>
      <c r="H206" s="148">
        <f>H207+H212</f>
        <v>7765</v>
      </c>
      <c r="I206" s="148">
        <f>I207+I212</f>
        <v>13181</v>
      </c>
      <c r="J206" s="148"/>
      <c r="K206" s="148"/>
      <c r="L206" s="131">
        <f aca="true" t="shared" si="16" ref="L206:L213">C206</f>
        <v>283476</v>
      </c>
      <c r="M206" s="131">
        <f aca="true" t="shared" si="17" ref="M206:M211">L206</f>
        <v>283476</v>
      </c>
    </row>
    <row r="207" spans="1:13" ht="12.75">
      <c r="A207" s="152">
        <v>422</v>
      </c>
      <c r="B207" s="154" t="s">
        <v>44</v>
      </c>
      <c r="C207" s="153">
        <f>SUM(C208:C211)</f>
        <v>273711</v>
      </c>
      <c r="D207" s="153"/>
      <c r="E207" s="153">
        <v>210000</v>
      </c>
      <c r="F207" s="153">
        <f>SUM(F208:F211)</f>
        <v>31920</v>
      </c>
      <c r="G207" s="153">
        <f>G211</f>
        <v>13110</v>
      </c>
      <c r="H207" s="153">
        <f>H208+H209+H210+H211</f>
        <v>6500</v>
      </c>
      <c r="I207" s="153">
        <f>SUM(I208:I211)</f>
        <v>12181</v>
      </c>
      <c r="J207" s="153"/>
      <c r="K207" s="153"/>
      <c r="L207" s="128">
        <f t="shared" si="16"/>
        <v>273711</v>
      </c>
      <c r="M207" s="128">
        <f t="shared" si="17"/>
        <v>273711</v>
      </c>
    </row>
    <row r="208" spans="1:13" ht="12.75">
      <c r="A208" s="108">
        <v>4221</v>
      </c>
      <c r="B208" s="109" t="s">
        <v>117</v>
      </c>
      <c r="C208" s="165">
        <f aca="true" t="shared" si="18" ref="C208:C213">D208+E208+F208+G208+H208+I208</f>
        <v>239681</v>
      </c>
      <c r="D208" s="165"/>
      <c r="E208" s="165">
        <v>210000</v>
      </c>
      <c r="F208" s="165">
        <v>16000</v>
      </c>
      <c r="G208" s="165"/>
      <c r="H208" s="165">
        <v>6500</v>
      </c>
      <c r="I208" s="165">
        <v>7181</v>
      </c>
      <c r="J208" s="165"/>
      <c r="K208" s="165"/>
      <c r="L208" s="163">
        <f t="shared" si="16"/>
        <v>239681</v>
      </c>
      <c r="M208" s="163">
        <f t="shared" si="17"/>
        <v>239681</v>
      </c>
    </row>
    <row r="209" spans="1:13" ht="12.75" customHeight="1">
      <c r="A209" s="108">
        <v>4222</v>
      </c>
      <c r="B209" s="109" t="s">
        <v>121</v>
      </c>
      <c r="C209" s="165">
        <f t="shared" si="18"/>
        <v>0</v>
      </c>
      <c r="D209" s="165"/>
      <c r="E209" s="165"/>
      <c r="F209" s="165"/>
      <c r="G209" s="165"/>
      <c r="H209" s="165"/>
      <c r="I209" s="165"/>
      <c r="J209" s="165"/>
      <c r="K209" s="165"/>
      <c r="L209" s="163">
        <f t="shared" si="16"/>
        <v>0</v>
      </c>
      <c r="M209" s="163">
        <f t="shared" si="17"/>
        <v>0</v>
      </c>
    </row>
    <row r="210" spans="1:13" ht="12.75" customHeight="1">
      <c r="A210" s="108">
        <v>4226</v>
      </c>
      <c r="B210" s="109" t="s">
        <v>122</v>
      </c>
      <c r="C210" s="165">
        <f t="shared" si="18"/>
        <v>0</v>
      </c>
      <c r="D210" s="165"/>
      <c r="E210" s="165"/>
      <c r="F210" s="165"/>
      <c r="G210" s="165"/>
      <c r="H210" s="165"/>
      <c r="I210" s="165"/>
      <c r="J210" s="165"/>
      <c r="K210" s="165"/>
      <c r="L210" s="163">
        <f t="shared" si="16"/>
        <v>0</v>
      </c>
      <c r="M210" s="163">
        <f t="shared" si="17"/>
        <v>0</v>
      </c>
    </row>
    <row r="211" spans="1:13" ht="12.75">
      <c r="A211" s="108">
        <v>4227</v>
      </c>
      <c r="B211" s="109" t="s">
        <v>118</v>
      </c>
      <c r="C211" s="165">
        <f t="shared" si="18"/>
        <v>34030</v>
      </c>
      <c r="D211" s="165"/>
      <c r="E211" s="165"/>
      <c r="F211" s="165">
        <v>15920</v>
      </c>
      <c r="G211" s="165">
        <v>13110</v>
      </c>
      <c r="H211" s="165"/>
      <c r="I211" s="165">
        <v>5000</v>
      </c>
      <c r="J211" s="165"/>
      <c r="K211" s="165"/>
      <c r="L211" s="163">
        <f t="shared" si="16"/>
        <v>34030</v>
      </c>
      <c r="M211" s="163">
        <f t="shared" si="17"/>
        <v>34030</v>
      </c>
    </row>
    <row r="212" spans="1:13" ht="25.5">
      <c r="A212" s="152">
        <v>424</v>
      </c>
      <c r="B212" s="110" t="s">
        <v>47</v>
      </c>
      <c r="C212" s="153">
        <f t="shared" si="18"/>
        <v>9765</v>
      </c>
      <c r="D212" s="153"/>
      <c r="E212" s="153"/>
      <c r="F212" s="153">
        <f>F213</f>
        <v>5000</v>
      </c>
      <c r="G212" s="153">
        <f>G213</f>
        <v>2500</v>
      </c>
      <c r="H212" s="153">
        <f>H213</f>
        <v>1265</v>
      </c>
      <c r="I212" s="153">
        <f>I213</f>
        <v>1000</v>
      </c>
      <c r="J212" s="153"/>
      <c r="K212" s="153"/>
      <c r="L212" s="128">
        <f t="shared" si="16"/>
        <v>9765</v>
      </c>
      <c r="M212" s="128">
        <f aca="true" t="shared" si="19" ref="M212:M221">L212</f>
        <v>9765</v>
      </c>
    </row>
    <row r="213" spans="1:13" ht="12.75">
      <c r="A213" s="114">
        <v>4241</v>
      </c>
      <c r="B213" s="134" t="s">
        <v>73</v>
      </c>
      <c r="C213" s="115">
        <f t="shared" si="18"/>
        <v>9765</v>
      </c>
      <c r="D213" s="115"/>
      <c r="E213" s="115"/>
      <c r="F213" s="115">
        <v>5000</v>
      </c>
      <c r="G213" s="115">
        <v>2500</v>
      </c>
      <c r="H213" s="115">
        <v>1265</v>
      </c>
      <c r="I213" s="115">
        <v>1000</v>
      </c>
      <c r="J213" s="115"/>
      <c r="K213" s="115"/>
      <c r="L213" s="116">
        <f t="shared" si="16"/>
        <v>9765</v>
      </c>
      <c r="M213" s="116">
        <f t="shared" si="19"/>
        <v>9765</v>
      </c>
    </row>
    <row r="214" spans="1:13" ht="12.75">
      <c r="A214" s="119"/>
      <c r="B214" s="155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95"/>
    </row>
    <row r="215" spans="1:13" ht="12.75">
      <c r="A215" s="119"/>
      <c r="B215" s="155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92"/>
      <c r="B216" s="14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1:13" ht="25.5">
      <c r="A217" s="92"/>
      <c r="B217" s="14" t="s">
        <v>130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1:13" ht="12.75">
      <c r="A218" s="139" t="s">
        <v>134</v>
      </c>
      <c r="B218" s="132" t="s">
        <v>135</v>
      </c>
      <c r="C218" s="145"/>
      <c r="D218" s="145"/>
      <c r="E218" s="145"/>
      <c r="F218" s="145"/>
      <c r="G218" s="145"/>
      <c r="H218" s="145"/>
      <c r="I218" s="145"/>
      <c r="J218" s="145"/>
      <c r="K218" s="145"/>
      <c r="L218" s="133"/>
      <c r="M218" s="133"/>
    </row>
    <row r="219" spans="1:13" ht="25.5">
      <c r="A219" s="172">
        <v>45</v>
      </c>
      <c r="B219" s="173" t="s">
        <v>79</v>
      </c>
      <c r="C219" s="174">
        <f>E219</f>
        <v>20000</v>
      </c>
      <c r="D219" s="174"/>
      <c r="E219" s="174">
        <f>E220</f>
        <v>20000</v>
      </c>
      <c r="F219" s="174"/>
      <c r="G219" s="174"/>
      <c r="H219" s="174"/>
      <c r="I219" s="174"/>
      <c r="J219" s="174"/>
      <c r="K219" s="174"/>
      <c r="L219" s="196">
        <f>C219</f>
        <v>20000</v>
      </c>
      <c r="M219" s="196">
        <f t="shared" si="19"/>
        <v>20000</v>
      </c>
    </row>
    <row r="220" spans="1:13" ht="12.75">
      <c r="A220" s="152">
        <v>451</v>
      </c>
      <c r="B220" s="154" t="s">
        <v>80</v>
      </c>
      <c r="C220" s="153">
        <f>E220</f>
        <v>20000</v>
      </c>
      <c r="D220" s="153"/>
      <c r="E220" s="153">
        <f>E221</f>
        <v>20000</v>
      </c>
      <c r="F220" s="153"/>
      <c r="G220" s="153"/>
      <c r="H220" s="153"/>
      <c r="I220" s="153"/>
      <c r="J220" s="153"/>
      <c r="K220" s="153"/>
      <c r="L220" s="128">
        <f>C220</f>
        <v>20000</v>
      </c>
      <c r="M220" s="128">
        <f t="shared" si="19"/>
        <v>20000</v>
      </c>
    </row>
    <row r="221" spans="1:13" ht="12.75" customHeight="1">
      <c r="A221" s="108">
        <v>4511</v>
      </c>
      <c r="B221" s="151" t="s">
        <v>80</v>
      </c>
      <c r="C221" s="112">
        <f>E221</f>
        <v>20000</v>
      </c>
      <c r="D221" s="112"/>
      <c r="E221" s="112">
        <v>20000</v>
      </c>
      <c r="F221" s="112"/>
      <c r="G221" s="112"/>
      <c r="H221" s="112"/>
      <c r="I221" s="112"/>
      <c r="J221" s="112"/>
      <c r="K221" s="112"/>
      <c r="L221" s="111">
        <f>C221</f>
        <v>20000</v>
      </c>
      <c r="M221" s="111">
        <f t="shared" si="19"/>
        <v>20000</v>
      </c>
    </row>
    <row r="222" spans="1:13" ht="12.75" customHeight="1">
      <c r="A222" s="152">
        <v>452</v>
      </c>
      <c r="B222" s="110" t="s">
        <v>81</v>
      </c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1:13" ht="12.75">
      <c r="A223" s="108">
        <v>4521</v>
      </c>
      <c r="B223" s="109" t="s">
        <v>81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92"/>
      <c r="B224" s="14"/>
      <c r="C224" s="117"/>
      <c r="D224" s="117"/>
      <c r="E224" s="117"/>
      <c r="F224" s="117"/>
      <c r="G224" s="117"/>
      <c r="H224" s="117"/>
      <c r="I224" s="117"/>
      <c r="J224" s="117"/>
      <c r="K224" s="117"/>
      <c r="L224" s="118"/>
      <c r="M224" s="118"/>
    </row>
    <row r="225" spans="1:13" ht="12.75">
      <c r="A225" s="92"/>
      <c r="B225" s="14"/>
      <c r="C225" s="117"/>
      <c r="D225" s="117"/>
      <c r="E225" s="117"/>
      <c r="F225" s="117"/>
      <c r="G225" s="117"/>
      <c r="H225" s="117"/>
      <c r="I225" s="117"/>
      <c r="J225" s="117"/>
      <c r="K225" s="117"/>
      <c r="L225" s="118"/>
      <c r="M225" s="118"/>
    </row>
    <row r="226" spans="1:13" ht="12.75">
      <c r="A226" s="92"/>
      <c r="B226" s="14"/>
      <c r="C226" s="117"/>
      <c r="D226" s="117"/>
      <c r="E226" s="117"/>
      <c r="F226" s="117"/>
      <c r="G226" s="117"/>
      <c r="H226" s="117"/>
      <c r="I226" s="117"/>
      <c r="J226" s="117"/>
      <c r="K226" s="117"/>
      <c r="L226" s="118"/>
      <c r="M226" s="118"/>
    </row>
    <row r="227" spans="1:13" ht="12.75">
      <c r="A227" s="92"/>
      <c r="B227" s="14"/>
      <c r="C227" s="117"/>
      <c r="D227" s="117"/>
      <c r="E227" s="117"/>
      <c r="F227" s="117"/>
      <c r="G227" s="117"/>
      <c r="H227" s="117"/>
      <c r="I227" s="117"/>
      <c r="J227" s="117"/>
      <c r="K227" s="117"/>
      <c r="L227" s="118"/>
      <c r="M227" s="118"/>
    </row>
    <row r="228" spans="1:13" ht="12.75">
      <c r="A228" s="92"/>
      <c r="B228" s="272" t="s">
        <v>132</v>
      </c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</row>
    <row r="229" spans="1:13" ht="25.5">
      <c r="A229" s="92"/>
      <c r="B229" s="14" t="s">
        <v>130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1:13" ht="12.75">
      <c r="A230" s="139" t="s">
        <v>134</v>
      </c>
      <c r="B230" s="132" t="s">
        <v>135</v>
      </c>
      <c r="C230" s="145"/>
      <c r="D230" s="145"/>
      <c r="E230" s="145"/>
      <c r="F230" s="145"/>
      <c r="G230" s="145"/>
      <c r="H230" s="145"/>
      <c r="I230" s="145"/>
      <c r="J230" s="145"/>
      <c r="K230" s="145"/>
      <c r="L230" s="133"/>
      <c r="M230" s="133"/>
    </row>
    <row r="231" spans="1:13" ht="12.75">
      <c r="A231" s="172">
        <v>32</v>
      </c>
      <c r="B231" s="173" t="s">
        <v>37</v>
      </c>
      <c r="C231" s="174">
        <f>E231</f>
        <v>50000</v>
      </c>
      <c r="D231" s="174"/>
      <c r="E231" s="174">
        <f>E232</f>
        <v>50000</v>
      </c>
      <c r="F231" s="174"/>
      <c r="G231" s="174"/>
      <c r="H231" s="174"/>
      <c r="I231" s="174"/>
      <c r="J231" s="174"/>
      <c r="K231" s="174"/>
      <c r="L231" s="196">
        <f>C231</f>
        <v>50000</v>
      </c>
      <c r="M231" s="196">
        <f>L231</f>
        <v>50000</v>
      </c>
    </row>
    <row r="232" spans="1:13" ht="12.75">
      <c r="A232" s="152">
        <v>323</v>
      </c>
      <c r="B232" s="154" t="s">
        <v>40</v>
      </c>
      <c r="C232" s="153">
        <f>E232</f>
        <v>50000</v>
      </c>
      <c r="D232" s="153"/>
      <c r="E232" s="153">
        <f>E233</f>
        <v>50000</v>
      </c>
      <c r="F232" s="153"/>
      <c r="G232" s="153"/>
      <c r="H232" s="153"/>
      <c r="I232" s="153"/>
      <c r="J232" s="153"/>
      <c r="K232" s="153"/>
      <c r="L232" s="128">
        <f>C232</f>
        <v>50000</v>
      </c>
      <c r="M232" s="128">
        <f>L232</f>
        <v>50000</v>
      </c>
    </row>
    <row r="233" spans="1:13" ht="12.75" customHeight="1">
      <c r="A233" s="108">
        <v>3232</v>
      </c>
      <c r="B233" s="151" t="s">
        <v>133</v>
      </c>
      <c r="C233" s="112">
        <f>E233</f>
        <v>50000</v>
      </c>
      <c r="D233" s="112"/>
      <c r="E233" s="112">
        <v>50000</v>
      </c>
      <c r="F233" s="112"/>
      <c r="G233" s="112"/>
      <c r="H233" s="112"/>
      <c r="I233" s="112"/>
      <c r="J233" s="112"/>
      <c r="K233" s="112"/>
      <c r="L233" s="111">
        <f>C233</f>
        <v>50000</v>
      </c>
      <c r="M233" s="111">
        <f>L233</f>
        <v>50000</v>
      </c>
    </row>
    <row r="234" spans="1:13" ht="12.75" customHeight="1">
      <c r="A234" s="108"/>
      <c r="B234" s="10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8"/>
      <c r="M235" s="118"/>
    </row>
    <row r="236" spans="1:13" ht="12.75">
      <c r="A236" s="92"/>
      <c r="B236" s="14"/>
      <c r="C236" s="117"/>
      <c r="D236" s="117"/>
      <c r="E236" s="117"/>
      <c r="F236" s="117"/>
      <c r="G236" s="117"/>
      <c r="H236" s="117"/>
      <c r="I236" s="117"/>
      <c r="J236" s="117"/>
      <c r="K236" s="117"/>
      <c r="L236" s="118"/>
      <c r="M236" s="118"/>
    </row>
    <row r="237" spans="1:13" ht="12.75">
      <c r="A237" s="136"/>
      <c r="B237" s="142" t="s">
        <v>74</v>
      </c>
      <c r="C237" s="149">
        <f>C105+C205+C126+C231+C219+C188+C177+C157</f>
        <v>11364532</v>
      </c>
      <c r="D237" s="137">
        <f>D105+D205</f>
        <v>8977394</v>
      </c>
      <c r="E237" s="137">
        <f>E205+E105+E126+E231+E219+E188+E177+E157</f>
        <v>1196301</v>
      </c>
      <c r="F237" s="137">
        <f>F29+F205</f>
        <v>77500</v>
      </c>
      <c r="G237" s="137">
        <f>G105+G126+G157+G177+G205</f>
        <v>802247</v>
      </c>
      <c r="H237" s="137">
        <f>H105+H205</f>
        <v>284909</v>
      </c>
      <c r="I237" s="137">
        <f>I105+I205</f>
        <v>26181</v>
      </c>
      <c r="J237" s="137">
        <f>J105+J205</f>
        <v>0</v>
      </c>
      <c r="K237" s="137">
        <f>K105+K205</f>
        <v>0</v>
      </c>
      <c r="L237" s="137">
        <f>L105+L126+L157+L177+L188+L205+L219+L231</f>
        <v>11364532</v>
      </c>
      <c r="M237" s="137">
        <f>L237</f>
        <v>11364532</v>
      </c>
    </row>
    <row r="238" spans="1:13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8"/>
      <c r="M238" s="118"/>
    </row>
    <row r="239" spans="1:13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8"/>
      <c r="M239" s="118"/>
    </row>
    <row r="240" spans="1:13" ht="12.75">
      <c r="A240" s="92"/>
      <c r="B240" s="271" t="s">
        <v>136</v>
      </c>
      <c r="C240" s="266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</row>
    <row r="241" spans="1:13" ht="12.75">
      <c r="A241" s="92"/>
      <c r="B241" s="271" t="s">
        <v>115</v>
      </c>
      <c r="C241" s="266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</row>
    <row r="242" spans="1:13" ht="12.75">
      <c r="A242" s="92"/>
      <c r="B242" s="14"/>
      <c r="C242" s="117"/>
      <c r="D242" s="117"/>
      <c r="E242" s="117"/>
      <c r="F242" s="117"/>
      <c r="G242" s="117"/>
      <c r="H242" s="117"/>
      <c r="I242" s="117"/>
      <c r="J242" s="117"/>
      <c r="K242" s="117"/>
      <c r="L242" s="276" t="s">
        <v>174</v>
      </c>
      <c r="M242" s="266"/>
    </row>
    <row r="243" spans="1:13" ht="12.75">
      <c r="A243" s="92"/>
      <c r="B243" s="14" t="s">
        <v>172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277" t="s">
        <v>173</v>
      </c>
      <c r="M243" s="278"/>
    </row>
    <row r="244" spans="1:13" ht="12.75">
      <c r="A244" s="92"/>
      <c r="B244" s="14"/>
      <c r="C244" s="117"/>
      <c r="D244" s="117"/>
      <c r="E244" s="117"/>
      <c r="F244" s="117"/>
      <c r="G244" s="117"/>
      <c r="H244" s="117"/>
      <c r="I244" s="117"/>
      <c r="J244" s="117"/>
      <c r="K244" s="117"/>
      <c r="L244" s="118"/>
      <c r="M244" s="118"/>
    </row>
    <row r="245" spans="1:13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8"/>
      <c r="M245" s="118"/>
    </row>
    <row r="246" spans="1:14" ht="12.75">
      <c r="A246" s="92"/>
      <c r="B246" s="14"/>
      <c r="C246" s="117"/>
      <c r="D246" s="117"/>
      <c r="E246" s="117"/>
      <c r="F246" s="117"/>
      <c r="G246" s="117"/>
      <c r="H246" s="117"/>
      <c r="I246" s="117"/>
      <c r="J246" s="117"/>
      <c r="K246" s="117"/>
      <c r="L246" s="118"/>
      <c r="M246" s="118"/>
      <c r="N246"/>
    </row>
    <row r="247" spans="1:13" ht="12.75">
      <c r="A247" s="93"/>
      <c r="B247" s="10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03"/>
      <c r="B248" s="274"/>
      <c r="C248" s="266"/>
      <c r="D248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93"/>
      <c r="B249" s="95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1:13" ht="12.75">
      <c r="A250" s="93"/>
      <c r="B250" s="95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1:13" ht="15" customHeight="1">
      <c r="A251" s="92"/>
      <c r="B251" s="14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3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8"/>
      <c r="M252" s="118"/>
    </row>
    <row r="253" spans="1:13" ht="12.75">
      <c r="A253" s="92"/>
      <c r="B253" s="14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1:13" ht="12.75">
      <c r="A254" s="92"/>
      <c r="B254" s="14"/>
      <c r="C254" s="117"/>
      <c r="D254" s="117"/>
      <c r="E254" s="117"/>
      <c r="F254" s="117"/>
      <c r="G254" s="117"/>
      <c r="H254" s="117"/>
      <c r="I254" s="117"/>
      <c r="J254" s="117"/>
      <c r="K254" s="117"/>
      <c r="L254" s="118"/>
      <c r="M254" s="118"/>
    </row>
    <row r="255" spans="1:13" ht="12.75">
      <c r="A255" s="92"/>
      <c r="B255" s="14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1:13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8"/>
      <c r="M256" s="118"/>
    </row>
    <row r="257" spans="1:13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8"/>
      <c r="M257" s="118"/>
    </row>
    <row r="258" spans="1:13" ht="12.75">
      <c r="A258" s="93"/>
      <c r="B258" s="95"/>
      <c r="C258" s="118"/>
      <c r="D258" s="118"/>
      <c r="E258" s="117"/>
      <c r="F258" s="117"/>
      <c r="G258" s="117"/>
      <c r="H258" s="117"/>
      <c r="I258" s="117"/>
      <c r="J258" s="117"/>
      <c r="K258" s="117"/>
      <c r="L258" s="118"/>
      <c r="M258" s="118"/>
    </row>
    <row r="259" spans="1:13" ht="12.75">
      <c r="A259" s="92"/>
      <c r="B259" s="14"/>
      <c r="C259" s="117"/>
      <c r="D259" s="117"/>
      <c r="E259" s="117"/>
      <c r="F259" s="117"/>
      <c r="G259" s="117"/>
      <c r="H259" s="117"/>
      <c r="I259" s="117"/>
      <c r="J259" s="117"/>
      <c r="K259" s="117"/>
      <c r="L259" s="118"/>
      <c r="M259" s="118"/>
    </row>
    <row r="260" spans="1:13" ht="12.75">
      <c r="A260" s="92"/>
      <c r="B260" s="14"/>
      <c r="C260" s="117"/>
      <c r="D260" s="117"/>
      <c r="E260" s="117"/>
      <c r="F260" s="117"/>
      <c r="G260" s="117"/>
      <c r="H260" s="117"/>
      <c r="I260" s="117"/>
      <c r="J260" s="117"/>
      <c r="K260" s="117"/>
      <c r="L260" s="118"/>
      <c r="M260" s="118"/>
    </row>
    <row r="261" spans="1:13" ht="12.75">
      <c r="A261" s="272"/>
      <c r="B261" s="266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1:13" ht="12.75">
      <c r="A262" s="92"/>
      <c r="B262" s="14"/>
      <c r="C262" s="117"/>
      <c r="D262" s="117"/>
      <c r="E262" s="117"/>
      <c r="F262" s="117"/>
      <c r="G262" s="117"/>
      <c r="H262" s="117"/>
      <c r="I262" s="117"/>
      <c r="J262" s="117"/>
      <c r="K262" s="117"/>
      <c r="L262" s="118"/>
      <c r="M262" s="118"/>
    </row>
    <row r="263" spans="1:13" ht="12.75">
      <c r="A263" s="92"/>
      <c r="B263" s="14"/>
      <c r="C263" s="117"/>
      <c r="D263" s="117"/>
      <c r="E263" s="117"/>
      <c r="F263" s="117"/>
      <c r="G263" s="117"/>
      <c r="H263" s="117"/>
      <c r="I263" s="117"/>
      <c r="J263" s="117"/>
      <c r="K263" s="117"/>
      <c r="L263" s="118"/>
      <c r="M263" s="118"/>
    </row>
    <row r="264" spans="1:13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8"/>
      <c r="M264" s="118"/>
    </row>
    <row r="265" spans="1:13" ht="12.75">
      <c r="A265" s="92"/>
      <c r="B265" s="14"/>
      <c r="C265" s="117"/>
      <c r="D265" s="117"/>
      <c r="E265" s="117"/>
      <c r="F265" s="117"/>
      <c r="G265" s="117"/>
      <c r="H265" s="117"/>
      <c r="I265" s="117"/>
      <c r="J265" s="117"/>
      <c r="K265" s="117"/>
      <c r="L265" s="118"/>
      <c r="M265" s="118"/>
    </row>
    <row r="266" spans="1:13" ht="12.75">
      <c r="A266" s="93"/>
      <c r="B266" s="107"/>
      <c r="C266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03"/>
      <c r="B267" s="274"/>
      <c r="C267" s="266"/>
      <c r="D267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93"/>
      <c r="B268" s="95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1:13" ht="12.75">
      <c r="A269" s="93"/>
      <c r="B269" s="95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1:13" ht="12.75">
      <c r="A270" s="92"/>
      <c r="B270" s="14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1:13" ht="12.75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8"/>
      <c r="M271" s="118"/>
    </row>
    <row r="272" spans="1:13" ht="12.75" customHeight="1">
      <c r="A272" s="92"/>
      <c r="B272" s="14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1:13" ht="12.75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8"/>
      <c r="M273" s="118"/>
    </row>
    <row r="274" spans="1:13" ht="12.75">
      <c r="A274" s="92"/>
      <c r="B274" s="14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1:13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8"/>
      <c r="M275" s="118"/>
    </row>
    <row r="276" spans="1:13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8"/>
      <c r="M276" s="118"/>
    </row>
    <row r="277" spans="1:13" ht="12.75">
      <c r="A277" s="92"/>
      <c r="B277" s="14"/>
      <c r="C277" s="117"/>
      <c r="D277" s="118"/>
      <c r="E277" s="117"/>
      <c r="F277" s="117"/>
      <c r="G277" s="117"/>
      <c r="H277" s="117"/>
      <c r="I277" s="117"/>
      <c r="J277" s="117"/>
      <c r="K277" s="117"/>
      <c r="L277" s="118"/>
      <c r="M277" s="118"/>
    </row>
    <row r="278" spans="1:13" ht="12.75">
      <c r="A278" s="92"/>
      <c r="B278" s="14"/>
      <c r="C278" s="117"/>
      <c r="D278" s="118"/>
      <c r="E278" s="117"/>
      <c r="F278" s="117"/>
      <c r="G278" s="117"/>
      <c r="H278" s="117"/>
      <c r="I278" s="117"/>
      <c r="J278" s="117"/>
      <c r="K278" s="117"/>
      <c r="L278" s="118"/>
      <c r="M278" s="118"/>
    </row>
    <row r="279" spans="1:14" ht="12.75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8"/>
      <c r="M279" s="118"/>
      <c r="N279" s="11"/>
    </row>
    <row r="280" spans="1:13" s="11" customFormat="1" ht="12.75" customHeight="1">
      <c r="A280" s="92"/>
      <c r="B280" s="14"/>
      <c r="C280" s="117"/>
      <c r="D280" s="117"/>
      <c r="E280" s="117"/>
      <c r="F280" s="117"/>
      <c r="G280" s="117"/>
      <c r="H280" s="117"/>
      <c r="I280" s="117"/>
      <c r="J280" s="117"/>
      <c r="K280" s="117"/>
      <c r="L280" s="118"/>
      <c r="M280" s="118"/>
    </row>
    <row r="281" spans="1:13" s="11" customFormat="1" ht="12.75">
      <c r="A281" s="92"/>
      <c r="B281" s="14"/>
      <c r="C281" s="117"/>
      <c r="D281" s="117"/>
      <c r="E281" s="117"/>
      <c r="F281" s="117"/>
      <c r="G281" s="117"/>
      <c r="H281" s="117"/>
      <c r="I281" s="117"/>
      <c r="J281" s="117"/>
      <c r="K281" s="117"/>
      <c r="L281" s="118"/>
      <c r="M281" s="118"/>
    </row>
    <row r="282" spans="1:14" s="11" customFormat="1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8"/>
      <c r="M282" s="118"/>
      <c r="N282" s="10"/>
    </row>
    <row r="283" spans="1:13" ht="12.75">
      <c r="A283" s="272"/>
      <c r="B283" s="266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3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8"/>
      <c r="M284" s="118"/>
    </row>
    <row r="285" spans="1:13" ht="12.75">
      <c r="A285" s="93"/>
      <c r="B285" s="95"/>
      <c r="C285" s="166"/>
      <c r="D285" s="166"/>
      <c r="E285" s="118"/>
      <c r="F285" s="166"/>
      <c r="G285" s="166"/>
      <c r="H285" s="166"/>
      <c r="I285" s="118"/>
      <c r="J285" s="167"/>
      <c r="K285" s="167"/>
      <c r="L285" s="118"/>
      <c r="M285" s="118"/>
    </row>
    <row r="286" spans="1:14" ht="12.75">
      <c r="A286" s="103"/>
      <c r="B286" s="95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2" s="11" customFormat="1" ht="12.75" customHeight="1">
      <c r="A287" s="93"/>
      <c r="B287" s="95"/>
    </row>
    <row r="288" spans="1:2" s="11" customFormat="1" ht="12.75">
      <c r="A288" s="93"/>
      <c r="B288" s="95"/>
    </row>
    <row r="289" spans="1:14" s="11" customFormat="1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93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</row>
    <row r="293" spans="1:14" s="11" customFormat="1" ht="12.75">
      <c r="A293" s="103"/>
      <c r="B293" s="95"/>
      <c r="N293" s="10"/>
    </row>
    <row r="294" spans="1:13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93"/>
      <c r="B295" s="95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4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</row>
    <row r="298" spans="1:14" s="11" customFormat="1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3" ht="12.75">
      <c r="A299" s="93"/>
      <c r="B299" s="95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4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</row>
    <row r="301" spans="1:13" s="11" customFormat="1" ht="12.75" customHeight="1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4" s="11" customFormat="1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3" ht="12.75">
      <c r="A304" s="93"/>
      <c r="B304" s="9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4" ht="12.75">
      <c r="A306" s="93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</row>
    <row r="307" spans="1:14" s="11" customFormat="1" ht="12.75">
      <c r="A307" s="103"/>
      <c r="B307" s="95"/>
      <c r="N307" s="10"/>
    </row>
    <row r="308" spans="1:13" ht="12.75">
      <c r="A308" s="93"/>
      <c r="B308" s="9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93"/>
      <c r="B309" s="9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4" ht="12.75">
      <c r="A311" s="92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</row>
    <row r="312" spans="1:14" s="11" customFormat="1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3" ht="12.75">
      <c r="A313" s="93"/>
      <c r="B313" s="9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4" ht="12.75">
      <c r="A314" s="92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</row>
    <row r="315" spans="1:13" s="11" customFormat="1" ht="12.75" customHeight="1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4" s="11" customFormat="1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3" ht="12.75">
      <c r="A318" s="93"/>
      <c r="B318" s="9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4" ht="12.75">
      <c r="A320" s="93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</row>
    <row r="321" spans="1:14" s="11" customFormat="1" ht="12.75">
      <c r="A321" s="103"/>
      <c r="B321" s="95"/>
      <c r="N321" s="10"/>
    </row>
    <row r="322" spans="1:13" ht="12.75">
      <c r="A322" s="93"/>
      <c r="B322" s="9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4" ht="12.75">
      <c r="A325" s="92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</row>
    <row r="326" spans="1:14" s="11" customFormat="1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3" ht="12.75">
      <c r="A327" s="93"/>
      <c r="B327" s="9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4" ht="12.75">
      <c r="A328" s="92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</row>
    <row r="329" spans="1:13" s="11" customFormat="1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s="11" customFormat="1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4" s="11" customFormat="1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3" ht="12.75">
      <c r="A332" s="93"/>
      <c r="B332" s="9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4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</row>
    <row r="335" spans="1:14" s="11" customFormat="1" ht="12.75">
      <c r="A335" s="103"/>
      <c r="B335" s="95"/>
      <c r="N335" s="10"/>
    </row>
    <row r="336" spans="1:13" ht="12.75">
      <c r="A336" s="93"/>
      <c r="B336" s="9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93"/>
      <c r="B337" s="9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4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</row>
    <row r="340" spans="1:14" s="11" customFormat="1" ht="12.75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9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3" s="11" customFormat="1" ht="12.75">
      <c r="A342" s="92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4" s="11" customFormat="1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3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4" ht="12.75">
      <c r="A346" s="93"/>
      <c r="B346" s="95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3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2" s="11" customFormat="1" ht="12.75">
      <c r="A348" s="93"/>
      <c r="B348" s="95"/>
    </row>
    <row r="349" spans="1:14" s="11" customFormat="1" ht="12.75">
      <c r="A349" s="93"/>
      <c r="B349" s="95"/>
      <c r="N349" s="10"/>
    </row>
    <row r="350" spans="1:13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4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</row>
    <row r="353" spans="1:14" s="11" customFormat="1" ht="12.75">
      <c r="A353" s="103"/>
      <c r="B353" s="95"/>
      <c r="N353" s="10"/>
    </row>
    <row r="354" spans="1:13" ht="12.75">
      <c r="A354" s="93"/>
      <c r="B354" s="9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93"/>
      <c r="B355" s="9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4" ht="12.75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</row>
    <row r="358" spans="1:14" s="11" customFormat="1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4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</row>
    <row r="362" spans="1:13" s="11" customFormat="1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4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3" ht="12.75" customHeight="1">
      <c r="A364" s="9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4" ht="12.75">
      <c r="A366" s="93"/>
      <c r="B366" s="9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3" s="11" customFormat="1" ht="12.75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2" s="11" customFormat="1" ht="12.75">
      <c r="A368" s="93"/>
      <c r="B368" s="95"/>
    </row>
    <row r="369" spans="1:14" s="11" customFormat="1" ht="12.75">
      <c r="A369" s="93"/>
      <c r="B369" s="95"/>
      <c r="N369" s="10"/>
    </row>
    <row r="370" spans="1:13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</row>
    <row r="373" spans="1:14" s="11" customFormat="1" ht="12.75">
      <c r="A373" s="103"/>
      <c r="B373" s="95"/>
      <c r="N373" s="10"/>
    </row>
    <row r="374" spans="1:13" ht="12.75">
      <c r="A374" s="93"/>
      <c r="B374" s="9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9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</row>
    <row r="378" spans="1:14" s="11" customFormat="1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3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4" s="11" customFormat="1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</row>
    <row r="383" spans="1:14" s="11" customFormat="1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3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93"/>
      <c r="B387" s="9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9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</sheetData>
  <sheetProtection/>
  <mergeCells count="31">
    <mergeCell ref="A283:B283"/>
    <mergeCell ref="L242:M242"/>
    <mergeCell ref="B240:M240"/>
    <mergeCell ref="B241:M241"/>
    <mergeCell ref="L243:M243"/>
    <mergeCell ref="B248:C248"/>
    <mergeCell ref="A261:B261"/>
    <mergeCell ref="B184:D184"/>
    <mergeCell ref="B185:D185"/>
    <mergeCell ref="B201:D201"/>
    <mergeCell ref="B202:D202"/>
    <mergeCell ref="B228:M228"/>
    <mergeCell ref="B267:C267"/>
    <mergeCell ref="B138:C138"/>
    <mergeCell ref="A157:B157"/>
    <mergeCell ref="B162:D162"/>
    <mergeCell ref="B163:D163"/>
    <mergeCell ref="B165:C165"/>
    <mergeCell ref="A177:B177"/>
    <mergeCell ref="B108:D108"/>
    <mergeCell ref="B109:D109"/>
    <mergeCell ref="B111:C111"/>
    <mergeCell ref="A126:B126"/>
    <mergeCell ref="B135:D135"/>
    <mergeCell ref="B136:D136"/>
    <mergeCell ref="A1:M1"/>
    <mergeCell ref="B9:H9"/>
    <mergeCell ref="B11:C11"/>
    <mergeCell ref="B26:M26"/>
    <mergeCell ref="B88:C88"/>
    <mergeCell ref="A105:B10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40" t="s">
        <v>140</v>
      </c>
      <c r="B1" s="240"/>
      <c r="C1" s="240"/>
      <c r="D1" s="240"/>
      <c r="E1" s="240"/>
      <c r="F1" s="240"/>
      <c r="G1" s="240"/>
      <c r="H1" s="240"/>
    </row>
    <row r="2" spans="1:8" s="72" customFormat="1" ht="26.25" customHeight="1">
      <c r="A2" s="240" t="s">
        <v>48</v>
      </c>
      <c r="B2" s="240"/>
      <c r="C2" s="240"/>
      <c r="D2" s="240"/>
      <c r="E2" s="240"/>
      <c r="F2" s="240"/>
      <c r="G2" s="251"/>
      <c r="H2" s="251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79"/>
      <c r="B4" s="280"/>
      <c r="C4" s="280"/>
      <c r="D4" s="280"/>
      <c r="E4" s="281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45" t="s">
        <v>49</v>
      </c>
      <c r="B5" s="244"/>
      <c r="C5" s="244"/>
      <c r="D5" s="244"/>
      <c r="E5" s="250"/>
      <c r="F5" s="106">
        <f>F6+F7</f>
        <v>11364532</v>
      </c>
      <c r="G5" s="106">
        <f>G6+G7</f>
        <v>11364532</v>
      </c>
      <c r="H5" s="106">
        <f>H6+H7</f>
        <v>11364532</v>
      </c>
      <c r="I5" s="101"/>
    </row>
    <row r="6" spans="1:8" ht="22.5" customHeight="1">
      <c r="A6" s="245" t="s">
        <v>3</v>
      </c>
      <c r="B6" s="244"/>
      <c r="C6" s="244"/>
      <c r="D6" s="244"/>
      <c r="E6" s="250"/>
      <c r="F6" s="83">
        <v>11364532</v>
      </c>
      <c r="G6" s="83">
        <f>F6</f>
        <v>11364532</v>
      </c>
      <c r="H6" s="83">
        <f>G6</f>
        <v>11364532</v>
      </c>
    </row>
    <row r="7" spans="1:8" ht="22.5" customHeight="1">
      <c r="A7" s="252" t="s">
        <v>4</v>
      </c>
      <c r="B7" s="250"/>
      <c r="C7" s="250"/>
      <c r="D7" s="250"/>
      <c r="E7" s="250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11364532</v>
      </c>
      <c r="G8" s="83">
        <f>G9+G10</f>
        <v>11364532</v>
      </c>
      <c r="H8" s="83">
        <f>H9+H10</f>
        <v>11364532</v>
      </c>
    </row>
    <row r="9" spans="1:8" ht="22.5" customHeight="1">
      <c r="A9" s="243" t="s">
        <v>5</v>
      </c>
      <c r="B9" s="244"/>
      <c r="C9" s="244"/>
      <c r="D9" s="244"/>
      <c r="E9" s="253"/>
      <c r="F9" s="84">
        <v>10961056</v>
      </c>
      <c r="G9" s="84">
        <f>F9</f>
        <v>10961056</v>
      </c>
      <c r="H9" s="84">
        <f>G9</f>
        <v>10961056</v>
      </c>
    </row>
    <row r="10" spans="1:8" ht="22.5" customHeight="1">
      <c r="A10" s="252" t="s">
        <v>6</v>
      </c>
      <c r="B10" s="250"/>
      <c r="C10" s="250"/>
      <c r="D10" s="250"/>
      <c r="E10" s="250"/>
      <c r="F10" s="84">
        <v>403476</v>
      </c>
      <c r="G10" s="84">
        <f>F10</f>
        <v>403476</v>
      </c>
      <c r="H10" s="84">
        <f>G10</f>
        <v>403476</v>
      </c>
    </row>
    <row r="11" spans="1:8" ht="22.5" customHeight="1">
      <c r="A11" s="243" t="s">
        <v>7</v>
      </c>
      <c r="B11" s="244"/>
      <c r="C11" s="244"/>
      <c r="D11" s="244"/>
      <c r="E11" s="244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40"/>
      <c r="B12" s="241"/>
      <c r="C12" s="241"/>
      <c r="D12" s="241"/>
      <c r="E12" s="241"/>
      <c r="F12" s="242"/>
      <c r="G12" s="242"/>
      <c r="H12" s="242"/>
    </row>
    <row r="13" spans="1:8" ht="27.75" customHeight="1">
      <c r="A13" s="279"/>
      <c r="B13" s="280"/>
      <c r="C13" s="280"/>
      <c r="D13" s="280"/>
      <c r="E13" s="281"/>
      <c r="F13" s="79" t="s">
        <v>110</v>
      </c>
      <c r="G13" s="79" t="s">
        <v>111</v>
      </c>
      <c r="H13" s="80" t="s">
        <v>112</v>
      </c>
    </row>
    <row r="14" spans="1:8" ht="22.5" customHeight="1">
      <c r="A14" s="246" t="s">
        <v>8</v>
      </c>
      <c r="B14" s="247"/>
      <c r="C14" s="247"/>
      <c r="D14" s="247"/>
      <c r="E14" s="248"/>
      <c r="F14" s="86">
        <v>0</v>
      </c>
      <c r="G14" s="86">
        <v>0</v>
      </c>
      <c r="H14" s="84">
        <v>0</v>
      </c>
    </row>
    <row r="15" spans="1:8" s="67" customFormat="1" ht="25.5" customHeight="1">
      <c r="A15" s="249"/>
      <c r="B15" s="241"/>
      <c r="C15" s="241"/>
      <c r="D15" s="241"/>
      <c r="E15" s="241"/>
      <c r="F15" s="242"/>
      <c r="G15" s="242"/>
      <c r="H15" s="242"/>
    </row>
    <row r="16" spans="1:8" s="67" customFormat="1" ht="27.75" customHeight="1">
      <c r="A16" s="279"/>
      <c r="B16" s="280"/>
      <c r="C16" s="280"/>
      <c r="D16" s="280"/>
      <c r="E16" s="281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45" t="s">
        <v>9</v>
      </c>
      <c r="B17" s="244"/>
      <c r="C17" s="244"/>
      <c r="D17" s="244"/>
      <c r="E17" s="244"/>
      <c r="F17" s="83"/>
      <c r="G17" s="83"/>
      <c r="H17" s="83"/>
    </row>
    <row r="18" spans="1:8" s="67" customFormat="1" ht="22.5" customHeight="1">
      <c r="A18" s="245" t="s">
        <v>10</v>
      </c>
      <c r="B18" s="244"/>
      <c r="C18" s="244"/>
      <c r="D18" s="244"/>
      <c r="E18" s="244"/>
      <c r="F18" s="83"/>
      <c r="G18" s="83"/>
      <c r="H18" s="83"/>
    </row>
    <row r="19" spans="1:8" s="67" customFormat="1" ht="22.5" customHeight="1">
      <c r="A19" s="243" t="s">
        <v>11</v>
      </c>
      <c r="B19" s="244"/>
      <c r="C19" s="244"/>
      <c r="D19" s="244"/>
      <c r="E19" s="244"/>
      <c r="F19" s="83"/>
      <c r="G19" s="83"/>
      <c r="H19" s="83"/>
    </row>
    <row r="20" spans="1:8" s="67" customFormat="1" ht="19.5" customHeight="1">
      <c r="A20" s="243" t="s">
        <v>12</v>
      </c>
      <c r="B20" s="244"/>
      <c r="C20" s="244"/>
      <c r="D20" s="244"/>
      <c r="E20" s="244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7:E17"/>
    <mergeCell ref="A18:E18"/>
    <mergeCell ref="A19:E19"/>
    <mergeCell ref="A20:E20"/>
    <mergeCell ref="A4:E4"/>
    <mergeCell ref="A13:E13"/>
    <mergeCell ref="A16:E16"/>
    <mergeCell ref="A9:E9"/>
    <mergeCell ref="A10:E10"/>
    <mergeCell ref="A11:E11"/>
    <mergeCell ref="A12:H12"/>
    <mergeCell ref="A14:E14"/>
    <mergeCell ref="A15:H15"/>
    <mergeCell ref="A1:H1"/>
    <mergeCell ref="A2:H2"/>
    <mergeCell ref="A5:E5"/>
    <mergeCell ref="A6:E6"/>
    <mergeCell ref="A7:E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52"/>
  <sheetViews>
    <sheetView zoomScalePageLayoutView="0" workbookViewId="0" topLeftCell="B1">
      <pane ySplit="3" topLeftCell="A73" activePane="bottomLeft" state="frozen"/>
      <selection pane="topLeft" activeCell="A1" sqref="A1"/>
      <selection pane="bottomLeft" activeCell="I78" sqref="I78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4" width="12.7109375" style="2" customWidth="1"/>
    <col min="5" max="6" width="11.57421875" style="2" customWidth="1"/>
    <col min="7" max="8" width="11.421875" style="2" customWidth="1"/>
    <col min="9" max="10" width="10.8515625" style="105" customWidth="1"/>
    <col min="11" max="12" width="11.28125" style="105" customWidth="1"/>
    <col min="13" max="14" width="10.8515625" style="105" customWidth="1"/>
    <col min="15" max="15" width="12.28125" style="105" customWidth="1"/>
    <col min="16" max="16" width="9.57421875" style="105" customWidth="1"/>
    <col min="17" max="18" width="9.8515625" style="2" customWidth="1"/>
    <col min="19" max="20" width="7.00390625" style="2" customWidth="1"/>
    <col min="21" max="21" width="12.421875" style="2" bestFit="1" customWidth="1"/>
    <col min="22" max="22" width="12.7109375" style="2" customWidth="1"/>
    <col min="23" max="16384" width="11.421875" style="10" customWidth="1"/>
  </cols>
  <sheetData>
    <row r="1" spans="1:22" ht="26.25" customHeight="1">
      <c r="A1" s="264" t="s">
        <v>182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s="11" customFormat="1" ht="52.5" customHeight="1">
      <c r="A2" s="282" t="s">
        <v>29</v>
      </c>
      <c r="B2" s="282" t="s">
        <v>30</v>
      </c>
      <c r="C2" s="282" t="s">
        <v>191</v>
      </c>
      <c r="D2" s="282" t="s">
        <v>227</v>
      </c>
      <c r="E2" s="282" t="s">
        <v>192</v>
      </c>
      <c r="F2" s="282" t="s">
        <v>220</v>
      </c>
      <c r="G2" s="282" t="s">
        <v>193</v>
      </c>
      <c r="H2" s="282" t="s">
        <v>225</v>
      </c>
      <c r="I2" s="284" t="s">
        <v>194</v>
      </c>
      <c r="J2" s="282" t="s">
        <v>221</v>
      </c>
      <c r="K2" s="284" t="s">
        <v>195</v>
      </c>
      <c r="L2" s="282" t="s">
        <v>222</v>
      </c>
      <c r="M2" s="287" t="s">
        <v>196</v>
      </c>
      <c r="N2" s="288"/>
      <c r="O2" s="287" t="s">
        <v>224</v>
      </c>
      <c r="P2" s="288"/>
      <c r="Q2" s="282" t="s">
        <v>197</v>
      </c>
      <c r="R2" s="282" t="s">
        <v>223</v>
      </c>
      <c r="S2" s="289" t="s">
        <v>22</v>
      </c>
      <c r="T2" s="289" t="s">
        <v>23</v>
      </c>
      <c r="U2" s="282" t="s">
        <v>46</v>
      </c>
      <c r="V2" s="282" t="s">
        <v>91</v>
      </c>
    </row>
    <row r="3" spans="1:24" ht="18" customHeight="1">
      <c r="A3" s="283"/>
      <c r="B3" s="283"/>
      <c r="C3" s="283"/>
      <c r="D3" s="286"/>
      <c r="E3" s="283"/>
      <c r="F3" s="286"/>
      <c r="G3" s="283"/>
      <c r="H3" s="286"/>
      <c r="I3" s="285"/>
      <c r="J3" s="286"/>
      <c r="K3" s="285"/>
      <c r="L3" s="286"/>
      <c r="M3" s="197" t="s">
        <v>188</v>
      </c>
      <c r="N3" s="197" t="s">
        <v>189</v>
      </c>
      <c r="O3" s="197" t="s">
        <v>188</v>
      </c>
      <c r="P3" s="197" t="s">
        <v>189</v>
      </c>
      <c r="Q3" s="283"/>
      <c r="R3" s="286"/>
      <c r="S3" s="290"/>
      <c r="T3" s="290"/>
      <c r="U3" s="283"/>
      <c r="V3" s="283"/>
      <c r="X3" s="11"/>
    </row>
    <row r="4" spans="1:4" s="11" customFormat="1" ht="12.75">
      <c r="A4" s="93"/>
      <c r="B4" s="184" t="s">
        <v>103</v>
      </c>
      <c r="C4"/>
      <c r="D4"/>
    </row>
    <row r="5" spans="1:22" ht="12.75" customHeight="1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93"/>
      <c r="B7" s="95" t="s">
        <v>213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 customHeight="1">
      <c r="A8" s="93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2.75">
      <c r="A9" s="93"/>
      <c r="B9" s="95" t="s">
        <v>87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 customHeight="1">
      <c r="A10" s="93"/>
      <c r="B10" s="271" t="s">
        <v>198</v>
      </c>
      <c r="C10" s="266"/>
      <c r="D10" s="266"/>
      <c r="E10" s="266"/>
      <c r="F10" s="266"/>
      <c r="G10" s="266"/>
      <c r="H10" s="266"/>
      <c r="I10" s="266"/>
      <c r="J10" s="266"/>
      <c r="K10" s="266"/>
      <c r="L10"/>
      <c r="M10"/>
      <c r="N10"/>
      <c r="O10"/>
      <c r="P10"/>
      <c r="Q10"/>
      <c r="R10"/>
      <c r="S10" s="10"/>
      <c r="T10" s="10"/>
      <c r="U10" s="10"/>
      <c r="V10" s="10"/>
    </row>
    <row r="11" spans="1:2" s="11" customFormat="1" ht="12.75">
      <c r="A11" s="93"/>
      <c r="B11" s="107"/>
    </row>
    <row r="12" spans="1:22" s="11" customFormat="1" ht="12.75" customHeight="1">
      <c r="A12" s="139" t="s">
        <v>89</v>
      </c>
      <c r="B12" s="212" t="s">
        <v>199</v>
      </c>
      <c r="C12" s="213"/>
      <c r="D12" s="218"/>
      <c r="E12" s="213"/>
      <c r="F12" s="218"/>
      <c r="G12" s="212"/>
      <c r="H12" s="217"/>
      <c r="I12" s="212"/>
      <c r="J12" s="217"/>
      <c r="K12" s="212"/>
      <c r="L12" s="217"/>
      <c r="M12" s="212"/>
      <c r="N12" s="212"/>
      <c r="O12" s="217"/>
      <c r="P12" s="217"/>
      <c r="Q12" s="212"/>
      <c r="R12" s="217"/>
      <c r="S12" s="212"/>
      <c r="T12" s="212"/>
      <c r="U12" s="212"/>
      <c r="V12" s="212"/>
    </row>
    <row r="13" spans="1:22" s="11" customFormat="1" ht="12.75">
      <c r="A13" s="125">
        <v>3</v>
      </c>
      <c r="B13" s="126" t="s">
        <v>32</v>
      </c>
      <c r="C13" s="127">
        <f>C14+C22</f>
        <v>0</v>
      </c>
      <c r="D13" s="127">
        <f>D14+D22</f>
        <v>0</v>
      </c>
      <c r="E13" s="127">
        <f>E14+E22</f>
        <v>0</v>
      </c>
      <c r="F13" s="127">
        <f>F14+F22</f>
        <v>0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>
        <f>C13</f>
        <v>0</v>
      </c>
      <c r="V13" s="127">
        <f aca="true" t="shared" si="0" ref="V13:V24">U13</f>
        <v>0</v>
      </c>
    </row>
    <row r="14" spans="1:22" s="11" customFormat="1" ht="12.75" customHeight="1">
      <c r="A14" s="129">
        <v>31</v>
      </c>
      <c r="B14" s="130" t="s">
        <v>33</v>
      </c>
      <c r="C14" s="131">
        <f>C15+C17+C19</f>
        <v>0</v>
      </c>
      <c r="D14" s="131">
        <f>D15+D17+D19</f>
        <v>0</v>
      </c>
      <c r="E14" s="131">
        <f>E15+E17+E19</f>
        <v>0</v>
      </c>
      <c r="F14" s="131">
        <f>F15+F17+F19</f>
        <v>0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>
        <f>C14</f>
        <v>0</v>
      </c>
      <c r="V14" s="131">
        <f t="shared" si="0"/>
        <v>0</v>
      </c>
    </row>
    <row r="15" spans="1:22" ht="12.75">
      <c r="A15" s="152">
        <v>311</v>
      </c>
      <c r="B15" s="110" t="s">
        <v>34</v>
      </c>
      <c r="C15" s="128">
        <f>C16</f>
        <v>0</v>
      </c>
      <c r="D15" s="128">
        <f>D16</f>
        <v>0</v>
      </c>
      <c r="E15" s="128">
        <f>E16</f>
        <v>0</v>
      </c>
      <c r="F15" s="128">
        <f>F16</f>
        <v>0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>
        <f>U16</f>
        <v>0</v>
      </c>
      <c r="V15" s="128">
        <f t="shared" si="0"/>
        <v>0</v>
      </c>
    </row>
    <row r="16" spans="1:22" ht="12.75" customHeight="1">
      <c r="A16" s="108">
        <v>3111</v>
      </c>
      <c r="B16" s="109" t="s">
        <v>70</v>
      </c>
      <c r="C16" s="112">
        <f>E16</f>
        <v>0</v>
      </c>
      <c r="D16" s="112">
        <f>F16+H16+J16+L16+O16+P16+R16</f>
        <v>0</v>
      </c>
      <c r="E16" s="164"/>
      <c r="F16" s="210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63">
        <f>C16</f>
        <v>0</v>
      </c>
      <c r="V16" s="111">
        <f t="shared" si="0"/>
        <v>0</v>
      </c>
    </row>
    <row r="17" spans="1:22" ht="12.75">
      <c r="A17" s="152">
        <v>312</v>
      </c>
      <c r="B17" s="110" t="s">
        <v>35</v>
      </c>
      <c r="C17" s="128">
        <f>C18</f>
        <v>0</v>
      </c>
      <c r="D17" s="128">
        <f>D18</f>
        <v>0</v>
      </c>
      <c r="E17" s="128">
        <f>SUM(E18)</f>
        <v>0</v>
      </c>
      <c r="F17" s="128">
        <f>F18</f>
        <v>0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>
        <f>U18</f>
        <v>0</v>
      </c>
      <c r="V17" s="128">
        <f t="shared" si="0"/>
        <v>0</v>
      </c>
    </row>
    <row r="18" spans="1:22" ht="12.75" customHeight="1">
      <c r="A18" s="108">
        <v>3121</v>
      </c>
      <c r="B18" s="109" t="s">
        <v>35</v>
      </c>
      <c r="C18" s="112">
        <f>E18</f>
        <v>0</v>
      </c>
      <c r="D18" s="112">
        <f>F18+H18+J18+L18+O18+P18+R18</f>
        <v>0</v>
      </c>
      <c r="E18" s="164"/>
      <c r="F18" s="210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63">
        <f aca="true" t="shared" si="1" ref="U18:U24">C18</f>
        <v>0</v>
      </c>
      <c r="V18" s="111">
        <f t="shared" si="0"/>
        <v>0</v>
      </c>
    </row>
    <row r="19" spans="1:22" ht="12.75">
      <c r="A19" s="152">
        <v>313</v>
      </c>
      <c r="B19" s="110" t="s">
        <v>36</v>
      </c>
      <c r="C19" s="128">
        <f>C20+C21</f>
        <v>0</v>
      </c>
      <c r="D19" s="128">
        <f>D20+D21</f>
        <v>0</v>
      </c>
      <c r="E19" s="128">
        <f>SUM(E20:E21)</f>
        <v>0</v>
      </c>
      <c r="F19" s="128">
        <f>F20+F21</f>
        <v>0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>
        <f t="shared" si="1"/>
        <v>0</v>
      </c>
      <c r="V19" s="128">
        <f t="shared" si="0"/>
        <v>0</v>
      </c>
    </row>
    <row r="20" spans="1:22" ht="12.75" customHeight="1">
      <c r="A20" s="108">
        <v>3132</v>
      </c>
      <c r="B20" s="109" t="s">
        <v>71</v>
      </c>
      <c r="C20" s="112">
        <f>E20</f>
        <v>0</v>
      </c>
      <c r="D20" s="112">
        <f>F20+H20+J20+L20+O20+P20+R20</f>
        <v>0</v>
      </c>
      <c r="E20" s="112"/>
      <c r="F20" s="165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63">
        <f t="shared" si="1"/>
        <v>0</v>
      </c>
      <c r="V20" s="111">
        <f t="shared" si="0"/>
        <v>0</v>
      </c>
    </row>
    <row r="21" spans="1:22" ht="15.75" customHeight="1">
      <c r="A21" s="108">
        <v>3133</v>
      </c>
      <c r="B21" s="109" t="s">
        <v>72</v>
      </c>
      <c r="C21" s="112">
        <f>E21</f>
        <v>0</v>
      </c>
      <c r="D21" s="112">
        <f>F21+H21+J21+L21+O21+P21+R21</f>
        <v>0</v>
      </c>
      <c r="E21" s="112"/>
      <c r="F21" s="165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63">
        <f t="shared" si="1"/>
        <v>0</v>
      </c>
      <c r="V21" s="111">
        <f t="shared" si="0"/>
        <v>0</v>
      </c>
    </row>
    <row r="22" spans="1:22" ht="15.75" customHeight="1">
      <c r="A22" s="129">
        <v>32</v>
      </c>
      <c r="B22" s="130" t="s">
        <v>37</v>
      </c>
      <c r="C22" s="131">
        <f aca="true" t="shared" si="2" ref="C22:F23">C23</f>
        <v>0</v>
      </c>
      <c r="D22" s="131">
        <f t="shared" si="2"/>
        <v>0</v>
      </c>
      <c r="E22" s="131">
        <f t="shared" si="2"/>
        <v>0</v>
      </c>
      <c r="F22" s="131">
        <f t="shared" si="2"/>
        <v>0</v>
      </c>
      <c r="G22" s="148"/>
      <c r="H22" s="148"/>
      <c r="I22" s="148"/>
      <c r="J22" s="148"/>
      <c r="K22" s="131"/>
      <c r="L22" s="131"/>
      <c r="M22" s="131"/>
      <c r="N22" s="131"/>
      <c r="O22" s="131"/>
      <c r="P22" s="131"/>
      <c r="Q22" s="148"/>
      <c r="R22" s="148"/>
      <c r="S22" s="148"/>
      <c r="T22" s="148"/>
      <c r="U22" s="131">
        <f t="shared" si="1"/>
        <v>0</v>
      </c>
      <c r="V22" s="131">
        <f t="shared" si="0"/>
        <v>0</v>
      </c>
    </row>
    <row r="23" spans="1:22" ht="15.75" customHeight="1">
      <c r="A23" s="152">
        <v>321</v>
      </c>
      <c r="B23" s="110" t="s">
        <v>38</v>
      </c>
      <c r="C23" s="153">
        <f t="shared" si="2"/>
        <v>0</v>
      </c>
      <c r="D23" s="153">
        <f t="shared" si="2"/>
        <v>0</v>
      </c>
      <c r="E23" s="153">
        <f t="shared" si="2"/>
        <v>0</v>
      </c>
      <c r="F23" s="153">
        <f t="shared" si="2"/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28">
        <f t="shared" si="1"/>
        <v>0</v>
      </c>
      <c r="V23" s="128">
        <f t="shared" si="0"/>
        <v>0</v>
      </c>
    </row>
    <row r="24" spans="1:22" ht="15.75" customHeight="1">
      <c r="A24" s="114">
        <v>3212</v>
      </c>
      <c r="B24" s="134" t="s">
        <v>86</v>
      </c>
      <c r="C24" s="115">
        <f>E24</f>
        <v>0</v>
      </c>
      <c r="D24" s="115">
        <f>F24+H24+J24+L24+O24+P24+R24</f>
        <v>0</v>
      </c>
      <c r="E24" s="115"/>
      <c r="F24" s="226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63">
        <f t="shared" si="1"/>
        <v>0</v>
      </c>
      <c r="V24" s="116">
        <f t="shared" si="0"/>
        <v>0</v>
      </c>
    </row>
    <row r="25" spans="1:22" ht="15.75" customHeight="1">
      <c r="A25" s="119"/>
      <c r="B25" s="155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1"/>
      <c r="V25" s="121"/>
    </row>
    <row r="26" spans="1:22" ht="15.75" customHeight="1">
      <c r="A26" s="93"/>
      <c r="B26" s="95" t="s">
        <v>87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5.75" customHeight="1">
      <c r="A27" s="93"/>
      <c r="B27" s="271" t="s">
        <v>183</v>
      </c>
      <c r="C27" s="266"/>
      <c r="D27" s="266"/>
      <c r="E27" s="266"/>
      <c r="F27" s="266"/>
      <c r="G27" s="266"/>
      <c r="H27" s="266"/>
      <c r="I27" s="266"/>
      <c r="J27" s="266"/>
      <c r="K27" s="266"/>
      <c r="L27"/>
      <c r="M27"/>
      <c r="N27"/>
      <c r="O27"/>
      <c r="P27"/>
      <c r="Q27"/>
      <c r="R27"/>
      <c r="S27" s="10"/>
      <c r="T27" s="10"/>
      <c r="U27" s="10"/>
      <c r="V27" s="10"/>
    </row>
    <row r="28" spans="1:22" ht="15.75" customHeight="1">
      <c r="A28" s="93"/>
      <c r="B28" s="10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139" t="s">
        <v>93</v>
      </c>
      <c r="B29" s="212" t="s">
        <v>184</v>
      </c>
      <c r="C29" s="213"/>
      <c r="D29" s="218"/>
      <c r="E29" s="213"/>
      <c r="F29" s="218"/>
      <c r="G29" s="212"/>
      <c r="H29" s="217"/>
      <c r="I29" s="212"/>
      <c r="J29" s="217"/>
      <c r="K29" s="212"/>
      <c r="L29" s="217"/>
      <c r="M29" s="212"/>
      <c r="N29" s="212"/>
      <c r="O29" s="217"/>
      <c r="P29" s="217"/>
      <c r="Q29" s="212"/>
      <c r="R29" s="217"/>
      <c r="S29" s="212"/>
      <c r="T29" s="212"/>
      <c r="U29" s="212"/>
      <c r="V29" s="212"/>
    </row>
    <row r="30" spans="1:22" ht="15.75" customHeight="1">
      <c r="A30" s="125">
        <v>3</v>
      </c>
      <c r="B30" s="126" t="s">
        <v>32</v>
      </c>
      <c r="C30" s="127">
        <f>M30</f>
        <v>0</v>
      </c>
      <c r="D30" s="127">
        <f>F30+H30+J30+L30+O30+P30+R30</f>
        <v>0</v>
      </c>
      <c r="E30" s="127"/>
      <c r="F30" s="127"/>
      <c r="G30" s="127"/>
      <c r="H30" s="127"/>
      <c r="I30" s="127"/>
      <c r="J30" s="127"/>
      <c r="K30" s="127"/>
      <c r="L30" s="127"/>
      <c r="M30" s="127">
        <f>M31+M39</f>
        <v>0</v>
      </c>
      <c r="N30" s="127"/>
      <c r="O30" s="127">
        <f>O31+O39</f>
        <v>0</v>
      </c>
      <c r="P30" s="127"/>
      <c r="Q30" s="127"/>
      <c r="R30" s="127"/>
      <c r="S30" s="127"/>
      <c r="T30" s="127"/>
      <c r="U30" s="127">
        <f>U31+U39</f>
        <v>0</v>
      </c>
      <c r="V30" s="127">
        <f aca="true" t="shared" si="3" ref="V30:V41">U30</f>
        <v>0</v>
      </c>
    </row>
    <row r="31" spans="1:22" ht="15.75" customHeight="1">
      <c r="A31" s="129">
        <v>31</v>
      </c>
      <c r="B31" s="130" t="s">
        <v>33</v>
      </c>
      <c r="C31" s="131">
        <f>M31</f>
        <v>0</v>
      </c>
      <c r="D31" s="131">
        <f>F31+H31+J31+L31+O31+P31+R31</f>
        <v>0</v>
      </c>
      <c r="E31" s="131"/>
      <c r="F31" s="131"/>
      <c r="G31" s="131"/>
      <c r="H31" s="131"/>
      <c r="I31" s="131"/>
      <c r="J31" s="131"/>
      <c r="K31" s="131"/>
      <c r="L31" s="131"/>
      <c r="M31" s="131">
        <f>M32+M34+M36</f>
        <v>0</v>
      </c>
      <c r="N31" s="131"/>
      <c r="O31" s="131">
        <f>O32+O34+O36</f>
        <v>0</v>
      </c>
      <c r="P31" s="131"/>
      <c r="Q31" s="131"/>
      <c r="R31" s="131"/>
      <c r="S31" s="131"/>
      <c r="T31" s="131"/>
      <c r="U31" s="131">
        <f>U32+U34+U36</f>
        <v>0</v>
      </c>
      <c r="V31" s="131">
        <f t="shared" si="3"/>
        <v>0</v>
      </c>
    </row>
    <row r="32" spans="1:22" s="11" customFormat="1" ht="12.75">
      <c r="A32" s="152">
        <v>311</v>
      </c>
      <c r="B32" s="110" t="s">
        <v>34</v>
      </c>
      <c r="C32" s="128">
        <f>M32</f>
        <v>0</v>
      </c>
      <c r="D32" s="128">
        <f>F32+H32+J32+L32+O32+P32+R32</f>
        <v>0</v>
      </c>
      <c r="E32" s="128"/>
      <c r="F32" s="128"/>
      <c r="G32" s="128"/>
      <c r="H32" s="128"/>
      <c r="I32" s="128"/>
      <c r="J32" s="128"/>
      <c r="K32" s="128"/>
      <c r="L32" s="128"/>
      <c r="M32" s="128">
        <f>M33</f>
        <v>0</v>
      </c>
      <c r="N32" s="128"/>
      <c r="O32" s="128">
        <f>O33</f>
        <v>0</v>
      </c>
      <c r="P32" s="128"/>
      <c r="Q32" s="128"/>
      <c r="R32" s="128"/>
      <c r="S32" s="128"/>
      <c r="T32" s="128"/>
      <c r="U32" s="128">
        <f>U33</f>
        <v>0</v>
      </c>
      <c r="V32" s="128">
        <f t="shared" si="3"/>
        <v>0</v>
      </c>
    </row>
    <row r="33" spans="1:22" ht="12.75" customHeight="1">
      <c r="A33" s="108">
        <v>3111</v>
      </c>
      <c r="B33" s="109" t="s">
        <v>70</v>
      </c>
      <c r="C33" s="112">
        <f>M33</f>
        <v>0</v>
      </c>
      <c r="D33" s="112">
        <f>F33+H33+J33+L33+O33+P33+R33</f>
        <v>0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63">
        <f>C33</f>
        <v>0</v>
      </c>
      <c r="V33" s="111">
        <f t="shared" si="3"/>
        <v>0</v>
      </c>
    </row>
    <row r="34" spans="1:22" ht="12.75">
      <c r="A34" s="152">
        <v>312</v>
      </c>
      <c r="B34" s="110" t="s">
        <v>35</v>
      </c>
      <c r="C34" s="128">
        <f>C35</f>
        <v>0</v>
      </c>
      <c r="D34" s="128">
        <f>D35</f>
        <v>0</v>
      </c>
      <c r="E34" s="128"/>
      <c r="F34" s="128"/>
      <c r="G34" s="128"/>
      <c r="H34" s="128"/>
      <c r="I34" s="128"/>
      <c r="J34" s="128"/>
      <c r="K34" s="128"/>
      <c r="L34" s="128"/>
      <c r="M34" s="128">
        <f>M35</f>
        <v>0</v>
      </c>
      <c r="N34" s="128"/>
      <c r="O34" s="128">
        <f>O35</f>
        <v>0</v>
      </c>
      <c r="P34" s="128"/>
      <c r="Q34" s="128"/>
      <c r="R34" s="128"/>
      <c r="S34" s="128"/>
      <c r="T34" s="128"/>
      <c r="U34" s="128">
        <f>C34</f>
        <v>0</v>
      </c>
      <c r="V34" s="128">
        <f t="shared" si="3"/>
        <v>0</v>
      </c>
    </row>
    <row r="35" spans="1:22" ht="12.75" customHeight="1">
      <c r="A35" s="108">
        <v>3121</v>
      </c>
      <c r="B35" s="109" t="s">
        <v>35</v>
      </c>
      <c r="C35" s="112">
        <f>E35+G35+I35+K35+M35+N35+Q35+S35+T35</f>
        <v>0</v>
      </c>
      <c r="D35" s="112">
        <f>F35+H35+J35+L35+O35+P35+R35</f>
        <v>0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63">
        <f>C35</f>
        <v>0</v>
      </c>
      <c r="V35" s="111">
        <f t="shared" si="3"/>
        <v>0</v>
      </c>
    </row>
    <row r="36" spans="1:22" ht="12.75">
      <c r="A36" s="152">
        <v>313</v>
      </c>
      <c r="B36" s="110" t="s">
        <v>36</v>
      </c>
      <c r="C36" s="128">
        <f>M36</f>
        <v>0</v>
      </c>
      <c r="D36" s="128">
        <f>F36+H36+J36+L36+O36+P36+R36</f>
        <v>0</v>
      </c>
      <c r="E36" s="128"/>
      <c r="F36" s="128"/>
      <c r="G36" s="128"/>
      <c r="H36" s="128"/>
      <c r="I36" s="128"/>
      <c r="J36" s="128"/>
      <c r="K36" s="128"/>
      <c r="L36" s="128"/>
      <c r="M36" s="128">
        <f>M37+M38</f>
        <v>0</v>
      </c>
      <c r="N36" s="128"/>
      <c r="O36" s="128">
        <f>O37+O38</f>
        <v>0</v>
      </c>
      <c r="P36" s="128"/>
      <c r="Q36" s="128"/>
      <c r="R36" s="128"/>
      <c r="S36" s="128"/>
      <c r="T36" s="128"/>
      <c r="U36" s="128">
        <f>U37+U38</f>
        <v>0</v>
      </c>
      <c r="V36" s="128">
        <f t="shared" si="3"/>
        <v>0</v>
      </c>
    </row>
    <row r="37" spans="1:22" ht="12.75" customHeight="1">
      <c r="A37" s="108">
        <v>3132</v>
      </c>
      <c r="B37" s="109" t="s">
        <v>71</v>
      </c>
      <c r="C37" s="112">
        <f>M37</f>
        <v>0</v>
      </c>
      <c r="D37" s="112">
        <f>F37+H37+J37+L37+O37+P37+R37</f>
        <v>0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63">
        <f>C37</f>
        <v>0</v>
      </c>
      <c r="V37" s="111">
        <f t="shared" si="3"/>
        <v>0</v>
      </c>
    </row>
    <row r="38" spans="1:22" ht="12.75">
      <c r="A38" s="108">
        <v>3133</v>
      </c>
      <c r="B38" s="109" t="s">
        <v>72</v>
      </c>
      <c r="C38" s="112">
        <f>M38</f>
        <v>0</v>
      </c>
      <c r="D38" s="112">
        <f>F38+H38+J38+L38+O38+P38+R38</f>
        <v>0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63">
        <f>C38</f>
        <v>0</v>
      </c>
      <c r="V38" s="111">
        <f t="shared" si="3"/>
        <v>0</v>
      </c>
    </row>
    <row r="39" spans="1:22" ht="12.75" customHeight="1">
      <c r="A39" s="129">
        <v>32</v>
      </c>
      <c r="B39" s="130" t="s">
        <v>37</v>
      </c>
      <c r="C39" s="131">
        <f>C40</f>
        <v>0</v>
      </c>
      <c r="D39" s="131">
        <f>D40</f>
        <v>0</v>
      </c>
      <c r="E39" s="131"/>
      <c r="F39" s="131"/>
      <c r="G39" s="148"/>
      <c r="H39" s="148"/>
      <c r="I39" s="148"/>
      <c r="J39" s="148"/>
      <c r="K39" s="131"/>
      <c r="L39" s="131"/>
      <c r="M39" s="131">
        <f>M40</f>
        <v>0</v>
      </c>
      <c r="N39" s="131"/>
      <c r="O39" s="131">
        <f>O40</f>
        <v>0</v>
      </c>
      <c r="P39" s="131"/>
      <c r="Q39" s="148"/>
      <c r="R39" s="148"/>
      <c r="S39" s="148"/>
      <c r="T39" s="148"/>
      <c r="U39" s="131">
        <f>U40</f>
        <v>0</v>
      </c>
      <c r="V39" s="131">
        <f t="shared" si="3"/>
        <v>0</v>
      </c>
    </row>
    <row r="40" spans="1:22" ht="12.75">
      <c r="A40" s="152">
        <v>321</v>
      </c>
      <c r="B40" s="110" t="s">
        <v>38</v>
      </c>
      <c r="C40" s="153">
        <f>C41</f>
        <v>0</v>
      </c>
      <c r="D40" s="153">
        <f>F40+H40+J40+L40+O40+P40+R40</f>
        <v>0</v>
      </c>
      <c r="E40" s="153"/>
      <c r="F40" s="153"/>
      <c r="G40" s="153"/>
      <c r="H40" s="153"/>
      <c r="I40" s="153"/>
      <c r="J40" s="153"/>
      <c r="K40" s="153"/>
      <c r="L40" s="153"/>
      <c r="M40" s="153">
        <f>M41</f>
        <v>0</v>
      </c>
      <c r="N40" s="153"/>
      <c r="O40" s="153">
        <f>O41</f>
        <v>0</v>
      </c>
      <c r="P40" s="153"/>
      <c r="Q40" s="153"/>
      <c r="R40" s="153"/>
      <c r="S40" s="153"/>
      <c r="T40" s="153"/>
      <c r="U40" s="128">
        <f>U41</f>
        <v>0</v>
      </c>
      <c r="V40" s="128">
        <f t="shared" si="3"/>
        <v>0</v>
      </c>
    </row>
    <row r="41" spans="1:22" ht="12.75" customHeight="1">
      <c r="A41" s="114">
        <v>3212</v>
      </c>
      <c r="B41" s="134" t="s">
        <v>86</v>
      </c>
      <c r="C41" s="115">
        <f>M41</f>
        <v>0</v>
      </c>
      <c r="D41" s="115">
        <f>F41+H41+J41+L41+O41+P41+R41</f>
        <v>0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63">
        <f>C41</f>
        <v>0</v>
      </c>
      <c r="V41" s="116">
        <f t="shared" si="3"/>
        <v>0</v>
      </c>
    </row>
    <row r="42" spans="1:22" ht="16.5" customHeight="1">
      <c r="A42" s="119"/>
      <c r="B42" s="155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21"/>
    </row>
    <row r="43" spans="1:22" ht="16.5" customHeight="1">
      <c r="A43" s="92"/>
      <c r="B43" s="14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8"/>
      <c r="V43" s="118"/>
    </row>
    <row r="44" spans="1:22" ht="16.5" customHeight="1">
      <c r="A44" s="92"/>
      <c r="B44" s="14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8"/>
    </row>
    <row r="45" spans="1:22" ht="16.5" customHeight="1">
      <c r="A45" s="92"/>
      <c r="B45" s="14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8"/>
      <c r="V45" s="118"/>
    </row>
    <row r="46" spans="1:22" ht="16.5" customHeight="1">
      <c r="A46" s="92"/>
      <c r="B46" s="1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8"/>
      <c r="V46" s="118"/>
    </row>
    <row r="47" spans="1:22" ht="16.5" customHeight="1">
      <c r="A47" s="92"/>
      <c r="B47" s="14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8"/>
      <c r="V47" s="118"/>
    </row>
    <row r="48" spans="1:22" ht="16.5" customHeight="1">
      <c r="A48" s="92"/>
      <c r="B48" s="14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8"/>
    </row>
    <row r="49" spans="1:22" ht="16.5" customHeight="1">
      <c r="A49" s="92"/>
      <c r="B49" s="14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8"/>
      <c r="V49" s="118"/>
    </row>
    <row r="50" spans="1:22" ht="12.75">
      <c r="A50" s="92"/>
      <c r="B50" s="272" t="s">
        <v>205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</row>
    <row r="51" spans="1:22" ht="12.75" customHeight="1">
      <c r="A51" s="92"/>
      <c r="B51" s="14" t="s">
        <v>92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8"/>
      <c r="V51" s="118"/>
    </row>
    <row r="52" spans="1:22" ht="12.75">
      <c r="A52" s="141" t="s">
        <v>89</v>
      </c>
      <c r="B52" s="142" t="s">
        <v>200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7"/>
      <c r="V52" s="137"/>
    </row>
    <row r="53" spans="1:22" ht="12.75" customHeight="1">
      <c r="A53" s="125">
        <v>3</v>
      </c>
      <c r="B53" s="126" t="s">
        <v>32</v>
      </c>
      <c r="C53" s="127">
        <f>C54+C86+C90+C94</f>
        <v>0</v>
      </c>
      <c r="D53" s="127">
        <f>F53+H53+J53+L53+O53+P53+R53</f>
        <v>0</v>
      </c>
      <c r="E53" s="127">
        <f>E54+E86+E90</f>
        <v>0</v>
      </c>
      <c r="F53" s="127">
        <f>F54+F86+F90</f>
        <v>0</v>
      </c>
      <c r="G53" s="127">
        <f>G54+G86+G90</f>
        <v>0</v>
      </c>
      <c r="H53" s="127">
        <f>H54+H86+H90</f>
        <v>0</v>
      </c>
      <c r="I53" s="127">
        <f>I54+I86+I90+I94</f>
        <v>0</v>
      </c>
      <c r="J53" s="127">
        <f>J54+J86+J90+J94</f>
        <v>0</v>
      </c>
      <c r="K53" s="127">
        <f aca="true" t="shared" si="4" ref="K53:R53">K54+K86+K90</f>
        <v>0</v>
      </c>
      <c r="L53" s="127">
        <f t="shared" si="4"/>
        <v>0</v>
      </c>
      <c r="M53" s="127">
        <f t="shared" si="4"/>
        <v>0</v>
      </c>
      <c r="N53" s="127">
        <f t="shared" si="4"/>
        <v>0</v>
      </c>
      <c r="O53" s="127">
        <f t="shared" si="4"/>
        <v>0</v>
      </c>
      <c r="P53" s="127">
        <f t="shared" si="4"/>
        <v>0</v>
      </c>
      <c r="Q53" s="127">
        <f t="shared" si="4"/>
        <v>0</v>
      </c>
      <c r="R53" s="127">
        <f t="shared" si="4"/>
        <v>0</v>
      </c>
      <c r="S53" s="127"/>
      <c r="T53" s="127"/>
      <c r="U53" s="127">
        <f>U54+U86+U90+U94</f>
        <v>0</v>
      </c>
      <c r="V53" s="127">
        <f>U53</f>
        <v>0</v>
      </c>
    </row>
    <row r="54" spans="1:22" ht="12.75">
      <c r="A54" s="129">
        <v>32</v>
      </c>
      <c r="B54" s="130" t="s">
        <v>37</v>
      </c>
      <c r="C54" s="131">
        <f>E54+G54+I54+K54+M54+N54+Q54</f>
        <v>0</v>
      </c>
      <c r="D54" s="131">
        <f>F54+H54+J54+L54+N54+O54+R54</f>
        <v>0</v>
      </c>
      <c r="E54" s="131">
        <f>E55+E60+E67+E77+E79</f>
        <v>0</v>
      </c>
      <c r="F54" s="131">
        <f>F55+F60+F67+F77+F79+F87</f>
        <v>0</v>
      </c>
      <c r="G54" s="131">
        <f>G55+G60+G67+G77+G79</f>
        <v>0</v>
      </c>
      <c r="H54" s="131">
        <f>H55+H60+H67+H77+H79</f>
        <v>0</v>
      </c>
      <c r="I54" s="131">
        <f>I55+I60+I67+I79+I77</f>
        <v>0</v>
      </c>
      <c r="J54" s="131">
        <f>J55+J60+J67+J79+J77</f>
        <v>0</v>
      </c>
      <c r="K54" s="131">
        <f>K55+K60+K67+K77+K79</f>
        <v>0</v>
      </c>
      <c r="L54" s="131">
        <f>L55+L60+L67+L77+L79</f>
        <v>0</v>
      </c>
      <c r="M54" s="131">
        <f>M55+M60+M67+M79</f>
        <v>0</v>
      </c>
      <c r="N54" s="131">
        <f>N55+N60+N67+N79</f>
        <v>0</v>
      </c>
      <c r="O54" s="131">
        <f>O60+O67+O77+O79</f>
        <v>0</v>
      </c>
      <c r="P54" s="131">
        <f>P55+P60+P67+P77+P79</f>
        <v>0</v>
      </c>
      <c r="Q54" s="131">
        <f>Q55+Q60+Q67+Q77+Q79</f>
        <v>0</v>
      </c>
      <c r="R54" s="131">
        <f>R55+R60+R67+R77+R79</f>
        <v>0</v>
      </c>
      <c r="S54" s="131"/>
      <c r="T54" s="131"/>
      <c r="U54" s="194">
        <f>U55+U60+U67+U77+U79</f>
        <v>0</v>
      </c>
      <c r="V54" s="131">
        <f aca="true" t="shared" si="5" ref="V54:V88">U54</f>
        <v>0</v>
      </c>
    </row>
    <row r="55" spans="1:22" ht="12.75" customHeight="1">
      <c r="A55" s="152">
        <v>321</v>
      </c>
      <c r="B55" s="110" t="s">
        <v>38</v>
      </c>
      <c r="C55" s="128">
        <f>C56+C57+C58+C59</f>
        <v>0</v>
      </c>
      <c r="D55" s="128">
        <f>D56+D57+D58+D59</f>
        <v>0</v>
      </c>
      <c r="E55" s="153"/>
      <c r="F55" s="153"/>
      <c r="G55" s="128">
        <f>G56+G57+G58+G59</f>
        <v>0</v>
      </c>
      <c r="H55" s="128">
        <f>SUM(H56:H59)</f>
        <v>0</v>
      </c>
      <c r="I55" s="128">
        <f>SUM(I56:I59)</f>
        <v>0</v>
      </c>
      <c r="J55" s="128">
        <f>SUM(J56:J59)</f>
        <v>0</v>
      </c>
      <c r="K55" s="128">
        <f>SUM(K56:K58)</f>
        <v>0</v>
      </c>
      <c r="L55" s="128">
        <f>SUM(L56:L58)</f>
        <v>0</v>
      </c>
      <c r="M55" s="128">
        <f>M56+M57+M58+M59</f>
        <v>0</v>
      </c>
      <c r="N55" s="128">
        <f>N56+N57+N58+N59</f>
        <v>0</v>
      </c>
      <c r="O55" s="128"/>
      <c r="P55" s="128">
        <f>SUM(P56:P59)</f>
        <v>0</v>
      </c>
      <c r="Q55" s="128">
        <f>Q56+Q57+Q58+Q59</f>
        <v>0</v>
      </c>
      <c r="R55" s="128"/>
      <c r="S55" s="128"/>
      <c r="T55" s="128"/>
      <c r="U55" s="128">
        <f>U56+U57+U58+U59</f>
        <v>0</v>
      </c>
      <c r="V55" s="128">
        <f t="shared" si="5"/>
        <v>0</v>
      </c>
    </row>
    <row r="56" spans="1:22" ht="12.75">
      <c r="A56" s="108">
        <v>3211</v>
      </c>
      <c r="B56" s="109" t="s">
        <v>65</v>
      </c>
      <c r="C56" s="112">
        <f>E56+G56+I56+K56+M56+N56+Q56+S56+T56</f>
        <v>0</v>
      </c>
      <c r="D56" s="112">
        <f aca="true" t="shared" si="6" ref="D56:D68">F56+H56+J56+L56+O56+P56+R56</f>
        <v>0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63">
        <f>C56</f>
        <v>0</v>
      </c>
      <c r="V56" s="111">
        <f t="shared" si="5"/>
        <v>0</v>
      </c>
    </row>
    <row r="57" spans="1:22" ht="12.75" customHeight="1">
      <c r="A57" s="108">
        <v>3212</v>
      </c>
      <c r="B57" s="109" t="s">
        <v>66</v>
      </c>
      <c r="C57" s="112">
        <f>E57+G57+I57+K57+M57+N57+Q57+S57+T57</f>
        <v>0</v>
      </c>
      <c r="D57" s="112">
        <f t="shared" si="6"/>
        <v>0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63">
        <f>C57</f>
        <v>0</v>
      </c>
      <c r="V57" s="111">
        <f t="shared" si="5"/>
        <v>0</v>
      </c>
    </row>
    <row r="58" spans="1:22" ht="12.75">
      <c r="A58" s="108">
        <v>3213</v>
      </c>
      <c r="B58" s="109" t="s">
        <v>67</v>
      </c>
      <c r="C58" s="112">
        <f>E58+G58+I58+K58+M58+N58+Q58+S58+T58</f>
        <v>0</v>
      </c>
      <c r="D58" s="112">
        <f t="shared" si="6"/>
        <v>0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63">
        <f>C58</f>
        <v>0</v>
      </c>
      <c r="V58" s="111">
        <f t="shared" si="5"/>
        <v>0</v>
      </c>
    </row>
    <row r="59" spans="1:22" ht="12.75" customHeight="1">
      <c r="A59" s="108">
        <v>3214</v>
      </c>
      <c r="B59" s="109" t="s">
        <v>77</v>
      </c>
      <c r="C59" s="112">
        <f>E59+G59+I59+K59+M59+N59+Q59+S59+T59</f>
        <v>0</v>
      </c>
      <c r="D59" s="112">
        <f t="shared" si="6"/>
        <v>0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63">
        <f>C59</f>
        <v>0</v>
      </c>
      <c r="V59" s="111">
        <f t="shared" si="5"/>
        <v>0</v>
      </c>
    </row>
    <row r="60" spans="1:22" ht="12.75" customHeight="1">
      <c r="A60" s="152">
        <v>322</v>
      </c>
      <c r="B60" s="110" t="s">
        <v>39</v>
      </c>
      <c r="C60" s="128">
        <f>C61+C62+C63+C64+C65+C66</f>
        <v>0</v>
      </c>
      <c r="D60" s="128">
        <f t="shared" si="6"/>
        <v>0</v>
      </c>
      <c r="E60" s="128"/>
      <c r="F60" s="128"/>
      <c r="G60" s="128">
        <f>G61+G62+G63+G64+G65+G66</f>
        <v>0</v>
      </c>
      <c r="H60" s="128">
        <f>SUM(H61:H66)</f>
        <v>0</v>
      </c>
      <c r="I60" s="128">
        <f>SUM(I61:I66)</f>
        <v>0</v>
      </c>
      <c r="J60" s="128">
        <f>SUM(J61:J66)</f>
        <v>0</v>
      </c>
      <c r="K60" s="128">
        <f>K61</f>
        <v>0</v>
      </c>
      <c r="L60" s="128">
        <f>L61</f>
        <v>0</v>
      </c>
      <c r="M60" s="128">
        <f>SUM(M61:M66)</f>
        <v>0</v>
      </c>
      <c r="N60" s="128"/>
      <c r="O60" s="128">
        <f>SUM(O61:O66)</f>
        <v>0</v>
      </c>
      <c r="P60" s="128"/>
      <c r="Q60" s="128">
        <f>SUM(Q61:Q66)</f>
        <v>0</v>
      </c>
      <c r="R60" s="128"/>
      <c r="S60" s="128"/>
      <c r="T60" s="128"/>
      <c r="U60" s="128">
        <f>U61+U62+U63+U64+U65+U66</f>
        <v>0</v>
      </c>
      <c r="V60" s="128">
        <f t="shared" si="5"/>
        <v>0</v>
      </c>
    </row>
    <row r="61" spans="1:22" ht="12.75" customHeight="1">
      <c r="A61" s="108">
        <v>3221</v>
      </c>
      <c r="B61" s="109" t="s">
        <v>51</v>
      </c>
      <c r="C61" s="112">
        <f aca="true" t="shared" si="7" ref="C61:C66">E61+G61+I61+K61+M61+N61+Q61+S61+T61</f>
        <v>0</v>
      </c>
      <c r="D61" s="112">
        <f t="shared" si="6"/>
        <v>0</v>
      </c>
      <c r="E61" s="112"/>
      <c r="F61" s="112"/>
      <c r="G61" s="112"/>
      <c r="H61" s="112"/>
      <c r="I61" s="112"/>
      <c r="J61" s="112"/>
      <c r="K61" s="164"/>
      <c r="L61" s="210"/>
      <c r="M61" s="112"/>
      <c r="N61" s="112"/>
      <c r="O61" s="112"/>
      <c r="P61" s="112"/>
      <c r="Q61" s="112"/>
      <c r="R61" s="112"/>
      <c r="S61" s="112"/>
      <c r="T61" s="112"/>
      <c r="U61" s="163">
        <f aca="true" t="shared" si="8" ref="U61:U66">C61</f>
        <v>0</v>
      </c>
      <c r="V61" s="111">
        <f t="shared" si="5"/>
        <v>0</v>
      </c>
    </row>
    <row r="62" spans="1:22" ht="12.75">
      <c r="A62" s="108">
        <v>3222</v>
      </c>
      <c r="B62" s="109" t="s">
        <v>68</v>
      </c>
      <c r="C62" s="112">
        <f t="shared" si="7"/>
        <v>0</v>
      </c>
      <c r="D62" s="112">
        <f t="shared" si="6"/>
        <v>0</v>
      </c>
      <c r="E62" s="112"/>
      <c r="F62" s="112"/>
      <c r="G62" s="112"/>
      <c r="H62" s="112"/>
      <c r="I62" s="112"/>
      <c r="J62" s="112"/>
      <c r="K62" s="164"/>
      <c r="L62" s="164"/>
      <c r="M62" s="113"/>
      <c r="N62" s="113"/>
      <c r="O62" s="113"/>
      <c r="P62" s="113"/>
      <c r="Q62" s="112"/>
      <c r="R62" s="112"/>
      <c r="S62" s="112"/>
      <c r="T62" s="112"/>
      <c r="U62" s="163">
        <f t="shared" si="8"/>
        <v>0</v>
      </c>
      <c r="V62" s="111">
        <f t="shared" si="5"/>
        <v>0</v>
      </c>
    </row>
    <row r="63" spans="1:22" ht="12.75" customHeight="1">
      <c r="A63" s="108">
        <v>3223</v>
      </c>
      <c r="B63" s="109" t="s">
        <v>52</v>
      </c>
      <c r="C63" s="112">
        <f t="shared" si="7"/>
        <v>0</v>
      </c>
      <c r="D63" s="112">
        <f t="shared" si="6"/>
        <v>0</v>
      </c>
      <c r="E63" s="112"/>
      <c r="F63" s="112"/>
      <c r="G63" s="112"/>
      <c r="H63" s="112"/>
      <c r="I63" s="112"/>
      <c r="J63" s="112"/>
      <c r="K63" s="164"/>
      <c r="L63" s="164"/>
      <c r="M63" s="112"/>
      <c r="N63" s="112"/>
      <c r="O63" s="112"/>
      <c r="P63" s="112"/>
      <c r="Q63" s="112"/>
      <c r="R63" s="112"/>
      <c r="S63" s="112"/>
      <c r="T63" s="112"/>
      <c r="U63" s="163">
        <f t="shared" si="8"/>
        <v>0</v>
      </c>
      <c r="V63" s="111">
        <f t="shared" si="5"/>
        <v>0</v>
      </c>
    </row>
    <row r="64" spans="1:22" ht="12.75">
      <c r="A64" s="108">
        <v>3224</v>
      </c>
      <c r="B64" s="109" t="s">
        <v>53</v>
      </c>
      <c r="C64" s="112">
        <f t="shared" si="7"/>
        <v>0</v>
      </c>
      <c r="D64" s="112">
        <f t="shared" si="6"/>
        <v>0</v>
      </c>
      <c r="E64" s="112"/>
      <c r="F64" s="112"/>
      <c r="G64" s="112"/>
      <c r="H64" s="112"/>
      <c r="I64" s="112"/>
      <c r="J64" s="112"/>
      <c r="K64" s="164"/>
      <c r="L64" s="164"/>
      <c r="M64" s="112"/>
      <c r="N64" s="112"/>
      <c r="O64" s="112"/>
      <c r="P64" s="112"/>
      <c r="Q64" s="112"/>
      <c r="R64" s="112"/>
      <c r="S64" s="112"/>
      <c r="T64" s="112"/>
      <c r="U64" s="163">
        <f t="shared" si="8"/>
        <v>0</v>
      </c>
      <c r="V64" s="111">
        <f t="shared" si="5"/>
        <v>0</v>
      </c>
    </row>
    <row r="65" spans="1:22" ht="12.75" customHeight="1">
      <c r="A65" s="108">
        <v>3225</v>
      </c>
      <c r="B65" s="109" t="s">
        <v>54</v>
      </c>
      <c r="C65" s="112">
        <f t="shared" si="7"/>
        <v>0</v>
      </c>
      <c r="D65" s="112">
        <f t="shared" si="6"/>
        <v>0</v>
      </c>
      <c r="E65" s="112"/>
      <c r="F65" s="112"/>
      <c r="G65" s="112"/>
      <c r="H65" s="112"/>
      <c r="I65" s="112"/>
      <c r="J65" s="112"/>
      <c r="K65" s="164"/>
      <c r="L65" s="164"/>
      <c r="M65" s="112"/>
      <c r="N65" s="112"/>
      <c r="O65" s="165"/>
      <c r="P65" s="112"/>
      <c r="Q65" s="112"/>
      <c r="R65" s="112"/>
      <c r="S65" s="112"/>
      <c r="T65" s="112"/>
      <c r="U65" s="163">
        <f t="shared" si="8"/>
        <v>0</v>
      </c>
      <c r="V65" s="111">
        <f t="shared" si="5"/>
        <v>0</v>
      </c>
    </row>
    <row r="66" spans="1:22" ht="12.75">
      <c r="A66" s="108">
        <v>3227</v>
      </c>
      <c r="B66" s="109" t="s">
        <v>76</v>
      </c>
      <c r="C66" s="112">
        <f t="shared" si="7"/>
        <v>0</v>
      </c>
      <c r="D66" s="112">
        <f t="shared" si="6"/>
        <v>0</v>
      </c>
      <c r="E66" s="112"/>
      <c r="F66" s="112"/>
      <c r="G66" s="112"/>
      <c r="H66" s="112"/>
      <c r="I66" s="112"/>
      <c r="J66" s="112"/>
      <c r="K66" s="164"/>
      <c r="L66" s="164"/>
      <c r="M66" s="112"/>
      <c r="N66" s="112"/>
      <c r="O66" s="112"/>
      <c r="P66" s="112"/>
      <c r="Q66" s="112"/>
      <c r="R66" s="112"/>
      <c r="S66" s="112"/>
      <c r="T66" s="112"/>
      <c r="U66" s="163">
        <f t="shared" si="8"/>
        <v>0</v>
      </c>
      <c r="V66" s="111">
        <f t="shared" si="5"/>
        <v>0</v>
      </c>
    </row>
    <row r="67" spans="1:22" ht="12.75" customHeight="1">
      <c r="A67" s="152">
        <v>323</v>
      </c>
      <c r="B67" s="110" t="s">
        <v>40</v>
      </c>
      <c r="C67" s="128">
        <f>SUM(C68:C76)</f>
        <v>0</v>
      </c>
      <c r="D67" s="128">
        <f t="shared" si="6"/>
        <v>0</v>
      </c>
      <c r="E67" s="128"/>
      <c r="F67" s="128"/>
      <c r="G67" s="128">
        <f>G68+G69+G70+G71+G72+G73+G74+G75+G76</f>
        <v>0</v>
      </c>
      <c r="H67" s="128">
        <f>SUM(H68:H76)</f>
        <v>0</v>
      </c>
      <c r="I67" s="128">
        <f>I71</f>
        <v>0</v>
      </c>
      <c r="J67" s="128"/>
      <c r="K67" s="128">
        <f>SUM(K68:K76)</f>
        <v>0</v>
      </c>
      <c r="L67" s="128">
        <f>SUM(L68:L76)</f>
        <v>0</v>
      </c>
      <c r="M67" s="128"/>
      <c r="N67" s="128"/>
      <c r="O67" s="128"/>
      <c r="P67" s="128">
        <f>SUM(P68:P76)</f>
        <v>0</v>
      </c>
      <c r="Q67" s="128"/>
      <c r="R67" s="128"/>
      <c r="S67" s="128"/>
      <c r="T67" s="128"/>
      <c r="U67" s="128">
        <f>U68+U69+U70+U71+U72+U73+U74+U75+U76</f>
        <v>0</v>
      </c>
      <c r="V67" s="128">
        <f t="shared" si="5"/>
        <v>0</v>
      </c>
    </row>
    <row r="68" spans="1:22" s="11" customFormat="1" ht="12.75">
      <c r="A68" s="108">
        <v>3231</v>
      </c>
      <c r="B68" s="109" t="s">
        <v>55</v>
      </c>
      <c r="C68" s="112">
        <f aca="true" t="shared" si="9" ref="C68:C76">E68+G68+I68+K68+M68+N68+Q68+S68+T68</f>
        <v>0</v>
      </c>
      <c r="D68" s="112">
        <f t="shared" si="6"/>
        <v>0</v>
      </c>
      <c r="E68" s="112"/>
      <c r="F68" s="112"/>
      <c r="G68" s="112"/>
      <c r="H68" s="112"/>
      <c r="I68" s="112"/>
      <c r="J68" s="112"/>
      <c r="K68" s="164"/>
      <c r="L68" s="164"/>
      <c r="M68" s="112"/>
      <c r="N68" s="112"/>
      <c r="O68" s="112"/>
      <c r="P68" s="112"/>
      <c r="Q68" s="112"/>
      <c r="R68" s="112"/>
      <c r="S68" s="112"/>
      <c r="T68" s="112"/>
      <c r="U68" s="163">
        <f aca="true" t="shared" si="10" ref="U68:U76">C68</f>
        <v>0</v>
      </c>
      <c r="V68" s="111">
        <f t="shared" si="5"/>
        <v>0</v>
      </c>
    </row>
    <row r="69" spans="1:22" ht="12.75" customHeight="1">
      <c r="A69" s="108">
        <v>3232</v>
      </c>
      <c r="B69" s="109" t="s">
        <v>56</v>
      </c>
      <c r="C69" s="112">
        <f t="shared" si="9"/>
        <v>0</v>
      </c>
      <c r="D69" s="112">
        <f aca="true" t="shared" si="11" ref="D69:D76">F69+H69+J69+L69+O69+P69+R69</f>
        <v>0</v>
      </c>
      <c r="E69" s="112"/>
      <c r="F69" s="112"/>
      <c r="G69" s="112"/>
      <c r="H69" s="112"/>
      <c r="I69" s="112"/>
      <c r="J69" s="112"/>
      <c r="K69" s="164"/>
      <c r="L69" s="164"/>
      <c r="M69" s="112"/>
      <c r="N69" s="112"/>
      <c r="O69" s="112"/>
      <c r="P69" s="112"/>
      <c r="Q69" s="112"/>
      <c r="R69" s="112"/>
      <c r="S69" s="112"/>
      <c r="T69" s="112"/>
      <c r="U69" s="163">
        <f t="shared" si="10"/>
        <v>0</v>
      </c>
      <c r="V69" s="111">
        <f t="shared" si="5"/>
        <v>0</v>
      </c>
    </row>
    <row r="70" spans="1:22" ht="12.75">
      <c r="A70" s="108">
        <v>3233</v>
      </c>
      <c r="B70" s="109" t="s">
        <v>57</v>
      </c>
      <c r="C70" s="112">
        <f t="shared" si="9"/>
        <v>0</v>
      </c>
      <c r="D70" s="112">
        <f t="shared" si="11"/>
        <v>0</v>
      </c>
      <c r="E70" s="112"/>
      <c r="F70" s="112"/>
      <c r="G70" s="112"/>
      <c r="H70" s="112"/>
      <c r="I70" s="112"/>
      <c r="J70" s="112"/>
      <c r="K70" s="164"/>
      <c r="L70" s="164"/>
      <c r="M70" s="112"/>
      <c r="N70" s="112"/>
      <c r="O70" s="112"/>
      <c r="P70" s="112"/>
      <c r="Q70" s="112"/>
      <c r="R70" s="112"/>
      <c r="S70" s="112"/>
      <c r="T70" s="112"/>
      <c r="U70" s="163">
        <f t="shared" si="10"/>
        <v>0</v>
      </c>
      <c r="V70" s="111">
        <f t="shared" si="5"/>
        <v>0</v>
      </c>
    </row>
    <row r="71" spans="1:22" ht="12.75" customHeight="1">
      <c r="A71" s="108">
        <v>3234</v>
      </c>
      <c r="B71" s="109" t="s">
        <v>58</v>
      </c>
      <c r="C71" s="112">
        <f t="shared" si="9"/>
        <v>0</v>
      </c>
      <c r="D71" s="112">
        <f t="shared" si="11"/>
        <v>0</v>
      </c>
      <c r="E71" s="112"/>
      <c r="F71" s="112"/>
      <c r="G71" s="112"/>
      <c r="H71" s="112"/>
      <c r="I71" s="112"/>
      <c r="J71" s="112"/>
      <c r="K71" s="164"/>
      <c r="L71" s="164"/>
      <c r="M71" s="112"/>
      <c r="N71" s="112"/>
      <c r="O71" s="112"/>
      <c r="P71" s="112"/>
      <c r="Q71" s="112"/>
      <c r="R71" s="112"/>
      <c r="S71" s="112"/>
      <c r="T71" s="112"/>
      <c r="U71" s="163">
        <f t="shared" si="10"/>
        <v>0</v>
      </c>
      <c r="V71" s="111">
        <f t="shared" si="5"/>
        <v>0</v>
      </c>
    </row>
    <row r="72" spans="1:22" ht="12.75">
      <c r="A72" s="108">
        <v>3235</v>
      </c>
      <c r="B72" s="109" t="s">
        <v>156</v>
      </c>
      <c r="C72" s="112">
        <f t="shared" si="9"/>
        <v>0</v>
      </c>
      <c r="D72" s="112">
        <f t="shared" si="11"/>
        <v>0</v>
      </c>
      <c r="E72" s="112"/>
      <c r="F72" s="112"/>
      <c r="G72" s="112"/>
      <c r="H72" s="112"/>
      <c r="I72" s="112"/>
      <c r="J72" s="112"/>
      <c r="K72" s="164"/>
      <c r="L72" s="164"/>
      <c r="M72" s="112"/>
      <c r="N72" s="112"/>
      <c r="O72" s="112"/>
      <c r="P72" s="112"/>
      <c r="Q72" s="112"/>
      <c r="R72" s="112"/>
      <c r="S72" s="112"/>
      <c r="T72" s="112"/>
      <c r="U72" s="163">
        <f t="shared" si="10"/>
        <v>0</v>
      </c>
      <c r="V72" s="111">
        <f>U72</f>
        <v>0</v>
      </c>
    </row>
    <row r="73" spans="1:22" ht="15" customHeight="1">
      <c r="A73" s="108">
        <v>3236</v>
      </c>
      <c r="B73" s="109" t="s">
        <v>59</v>
      </c>
      <c r="C73" s="112">
        <f t="shared" si="9"/>
        <v>0</v>
      </c>
      <c r="D73" s="112">
        <f t="shared" si="11"/>
        <v>0</v>
      </c>
      <c r="E73" s="112"/>
      <c r="F73" s="112"/>
      <c r="G73" s="112"/>
      <c r="H73" s="112"/>
      <c r="I73" s="112"/>
      <c r="J73" s="112"/>
      <c r="K73" s="164"/>
      <c r="L73" s="164"/>
      <c r="M73" s="112"/>
      <c r="N73" s="112"/>
      <c r="O73" s="112"/>
      <c r="P73" s="112"/>
      <c r="Q73" s="112"/>
      <c r="R73" s="112"/>
      <c r="S73" s="112"/>
      <c r="T73" s="112"/>
      <c r="U73" s="163">
        <f t="shared" si="10"/>
        <v>0</v>
      </c>
      <c r="V73" s="111">
        <f t="shared" si="5"/>
        <v>0</v>
      </c>
    </row>
    <row r="74" spans="1:22" ht="21" customHeight="1">
      <c r="A74" s="108">
        <v>3237</v>
      </c>
      <c r="B74" s="109" t="s">
        <v>60</v>
      </c>
      <c r="C74" s="112">
        <f t="shared" si="9"/>
        <v>0</v>
      </c>
      <c r="D74" s="112">
        <f t="shared" si="11"/>
        <v>0</v>
      </c>
      <c r="E74" s="112"/>
      <c r="F74" s="112"/>
      <c r="G74" s="112"/>
      <c r="H74" s="112"/>
      <c r="I74" s="112"/>
      <c r="J74" s="112"/>
      <c r="K74" s="164"/>
      <c r="L74" s="164"/>
      <c r="M74" s="112"/>
      <c r="N74" s="112"/>
      <c r="O74" s="112"/>
      <c r="P74" s="112"/>
      <c r="Q74" s="112"/>
      <c r="R74" s="112"/>
      <c r="S74" s="112"/>
      <c r="T74" s="112"/>
      <c r="U74" s="163">
        <f t="shared" si="10"/>
        <v>0</v>
      </c>
      <c r="V74" s="111">
        <f t="shared" si="5"/>
        <v>0</v>
      </c>
    </row>
    <row r="75" spans="1:22" ht="12.75" customHeight="1">
      <c r="A75" s="108">
        <v>3238</v>
      </c>
      <c r="B75" s="109" t="s">
        <v>61</v>
      </c>
      <c r="C75" s="112">
        <f t="shared" si="9"/>
        <v>0</v>
      </c>
      <c r="D75" s="112">
        <f t="shared" si="11"/>
        <v>0</v>
      </c>
      <c r="E75" s="112"/>
      <c r="F75" s="112"/>
      <c r="G75" s="112"/>
      <c r="H75" s="112"/>
      <c r="I75" s="112"/>
      <c r="J75" s="112"/>
      <c r="K75" s="164"/>
      <c r="L75" s="164"/>
      <c r="M75" s="112"/>
      <c r="N75" s="112"/>
      <c r="O75" s="112"/>
      <c r="P75" s="112"/>
      <c r="Q75" s="112"/>
      <c r="R75" s="112"/>
      <c r="S75" s="112"/>
      <c r="T75" s="112"/>
      <c r="U75" s="163">
        <f t="shared" si="10"/>
        <v>0</v>
      </c>
      <c r="V75" s="111">
        <f t="shared" si="5"/>
        <v>0</v>
      </c>
    </row>
    <row r="76" spans="1:22" ht="12.75">
      <c r="A76" s="108">
        <v>3239</v>
      </c>
      <c r="B76" s="109" t="s">
        <v>69</v>
      </c>
      <c r="C76" s="112">
        <f t="shared" si="9"/>
        <v>0</v>
      </c>
      <c r="D76" s="112">
        <f t="shared" si="11"/>
        <v>0</v>
      </c>
      <c r="E76" s="112"/>
      <c r="F76" s="112"/>
      <c r="G76" s="112"/>
      <c r="H76" s="112"/>
      <c r="I76" s="112"/>
      <c r="J76" s="112"/>
      <c r="K76" s="164"/>
      <c r="L76" s="164"/>
      <c r="M76" s="112"/>
      <c r="N76" s="112"/>
      <c r="O76" s="112"/>
      <c r="P76" s="112"/>
      <c r="Q76" s="112"/>
      <c r="R76" s="112"/>
      <c r="S76" s="112"/>
      <c r="T76" s="112"/>
      <c r="U76" s="163">
        <f t="shared" si="10"/>
        <v>0</v>
      </c>
      <c r="V76" s="111">
        <f t="shared" si="5"/>
        <v>0</v>
      </c>
    </row>
    <row r="77" spans="1:22" ht="18" customHeight="1">
      <c r="A77" s="152">
        <v>324</v>
      </c>
      <c r="B77" s="110" t="s">
        <v>104</v>
      </c>
      <c r="C77" s="128">
        <f>C78</f>
        <v>0</v>
      </c>
      <c r="D77" s="128"/>
      <c r="E77" s="128"/>
      <c r="F77" s="128"/>
      <c r="G77" s="128">
        <f>G78</f>
        <v>0</v>
      </c>
      <c r="H77" s="128"/>
      <c r="I77" s="128">
        <f>I78</f>
        <v>0</v>
      </c>
      <c r="J77" s="128"/>
      <c r="K77" s="128">
        <f>K78</f>
        <v>0</v>
      </c>
      <c r="L77" s="128"/>
      <c r="M77" s="153"/>
      <c r="N77" s="153"/>
      <c r="O77" s="153"/>
      <c r="P77" s="153"/>
      <c r="Q77" s="153"/>
      <c r="R77" s="153"/>
      <c r="S77" s="153"/>
      <c r="T77" s="153"/>
      <c r="U77" s="128">
        <f>U78</f>
        <v>0</v>
      </c>
      <c r="V77" s="128">
        <f t="shared" si="5"/>
        <v>0</v>
      </c>
    </row>
    <row r="78" spans="1:22" ht="25.5">
      <c r="A78" s="108">
        <v>3241</v>
      </c>
      <c r="B78" s="161" t="s">
        <v>104</v>
      </c>
      <c r="C78" s="112">
        <f>E78+G78+I78+K78+M78+N78+Q78+S78+T78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63">
        <f>C78</f>
        <v>0</v>
      </c>
      <c r="V78" s="111">
        <f>U78</f>
        <v>0</v>
      </c>
    </row>
    <row r="79" spans="1:22" ht="12.75" customHeight="1">
      <c r="A79" s="152">
        <v>329</v>
      </c>
      <c r="B79" s="110" t="s">
        <v>41</v>
      </c>
      <c r="C79" s="128">
        <f aca="true" t="shared" si="12" ref="C79:J79">SUM(C80:C85)</f>
        <v>0</v>
      </c>
      <c r="D79" s="128">
        <f t="shared" si="12"/>
        <v>0</v>
      </c>
      <c r="E79" s="128">
        <f t="shared" si="12"/>
        <v>0</v>
      </c>
      <c r="F79" s="128">
        <f t="shared" si="12"/>
        <v>0</v>
      </c>
      <c r="G79" s="128">
        <f t="shared" si="12"/>
        <v>0</v>
      </c>
      <c r="H79" s="128">
        <f t="shared" si="12"/>
        <v>0</v>
      </c>
      <c r="I79" s="128">
        <f t="shared" si="12"/>
        <v>0</v>
      </c>
      <c r="J79" s="128">
        <f t="shared" si="12"/>
        <v>0</v>
      </c>
      <c r="K79" s="128">
        <f>K80+K82+K83+K84+K85</f>
        <v>0</v>
      </c>
      <c r="L79" s="128">
        <f>L80+L82+L83+L84+L85</f>
        <v>0</v>
      </c>
      <c r="M79" s="128">
        <f>M85</f>
        <v>0</v>
      </c>
      <c r="N79" s="128"/>
      <c r="O79" s="128">
        <f>SUM(O80:O85)</f>
        <v>0</v>
      </c>
      <c r="P79" s="128"/>
      <c r="Q79" s="128">
        <f>Q80+Q81+Q82+Q83+Q84+Q85</f>
        <v>0</v>
      </c>
      <c r="R79" s="128">
        <f>R80+R81+R82+R83+R84+R85</f>
        <v>0</v>
      </c>
      <c r="S79" s="128"/>
      <c r="T79" s="128"/>
      <c r="U79" s="128">
        <f>U80+U81+U82+U83+U84+U85</f>
        <v>0</v>
      </c>
      <c r="V79" s="128">
        <f t="shared" si="5"/>
        <v>0</v>
      </c>
    </row>
    <row r="80" spans="1:22" ht="12.75">
      <c r="A80" s="162">
        <v>3292</v>
      </c>
      <c r="B80" s="161" t="s">
        <v>187</v>
      </c>
      <c r="C80" s="165">
        <f aca="true" t="shared" si="13" ref="C80:C85">E80+G80+I80+K80+M80+N80+Q80+S80+T80</f>
        <v>0</v>
      </c>
      <c r="D80" s="165">
        <f aca="true" t="shared" si="14" ref="D80:D85">F80+H80+J80+L80+O80+P80+R80</f>
        <v>0</v>
      </c>
      <c r="E80" s="163"/>
      <c r="F80" s="163"/>
      <c r="G80" s="163"/>
      <c r="H80" s="163"/>
      <c r="I80" s="163"/>
      <c r="J80" s="163"/>
      <c r="K80" s="165"/>
      <c r="L80" s="165"/>
      <c r="M80" s="163"/>
      <c r="N80" s="163"/>
      <c r="O80" s="163"/>
      <c r="P80" s="163"/>
      <c r="Q80" s="163"/>
      <c r="R80" s="163"/>
      <c r="S80" s="163"/>
      <c r="T80" s="163"/>
      <c r="U80" s="163">
        <f aca="true" t="shared" si="15" ref="U80:U85">C80</f>
        <v>0</v>
      </c>
      <c r="V80" s="163">
        <v>0</v>
      </c>
    </row>
    <row r="81" spans="1:22" ht="12.75">
      <c r="A81" s="162">
        <v>3293</v>
      </c>
      <c r="B81" s="161" t="s">
        <v>185</v>
      </c>
      <c r="C81" s="165">
        <f t="shared" si="13"/>
        <v>0</v>
      </c>
      <c r="D81" s="165">
        <f t="shared" si="14"/>
        <v>0</v>
      </c>
      <c r="E81" s="165"/>
      <c r="F81" s="165"/>
      <c r="G81" s="165"/>
      <c r="H81" s="165"/>
      <c r="I81" s="163"/>
      <c r="J81" s="163"/>
      <c r="K81" s="165"/>
      <c r="L81" s="165"/>
      <c r="M81" s="163"/>
      <c r="N81" s="163"/>
      <c r="O81" s="163"/>
      <c r="P81" s="163"/>
      <c r="Q81" s="163"/>
      <c r="R81" s="163"/>
      <c r="S81" s="163"/>
      <c r="T81" s="163"/>
      <c r="U81" s="163">
        <f t="shared" si="15"/>
        <v>0</v>
      </c>
      <c r="V81" s="163"/>
    </row>
    <row r="82" spans="1:22" ht="12.75" customHeight="1">
      <c r="A82" s="162">
        <v>3294</v>
      </c>
      <c r="B82" s="161" t="s">
        <v>106</v>
      </c>
      <c r="C82" s="165">
        <f t="shared" si="13"/>
        <v>0</v>
      </c>
      <c r="D82" s="165">
        <f t="shared" si="14"/>
        <v>0</v>
      </c>
      <c r="E82" s="165"/>
      <c r="F82" s="165"/>
      <c r="G82" s="165"/>
      <c r="H82" s="165"/>
      <c r="I82" s="163"/>
      <c r="J82" s="163"/>
      <c r="K82" s="165"/>
      <c r="L82" s="165"/>
      <c r="M82" s="163"/>
      <c r="N82" s="163"/>
      <c r="O82" s="163"/>
      <c r="P82" s="163"/>
      <c r="Q82" s="163"/>
      <c r="R82" s="163"/>
      <c r="S82" s="163"/>
      <c r="T82" s="163"/>
      <c r="U82" s="163">
        <f t="shared" si="15"/>
        <v>0</v>
      </c>
      <c r="V82" s="163">
        <f>U82</f>
        <v>0</v>
      </c>
    </row>
    <row r="83" spans="1:22" ht="12.75">
      <c r="A83" s="162">
        <v>3295</v>
      </c>
      <c r="B83" s="161" t="s">
        <v>107</v>
      </c>
      <c r="C83" s="165">
        <f t="shared" si="13"/>
        <v>0</v>
      </c>
      <c r="D83" s="165">
        <f t="shared" si="14"/>
        <v>0</v>
      </c>
      <c r="E83" s="165"/>
      <c r="F83" s="165"/>
      <c r="G83" s="165"/>
      <c r="H83" s="165"/>
      <c r="I83" s="163"/>
      <c r="J83" s="163"/>
      <c r="K83" s="165"/>
      <c r="L83" s="165"/>
      <c r="M83" s="163"/>
      <c r="N83" s="163"/>
      <c r="O83" s="163"/>
      <c r="P83" s="163"/>
      <c r="Q83" s="163"/>
      <c r="R83" s="163"/>
      <c r="S83" s="163"/>
      <c r="T83" s="163"/>
      <c r="U83" s="163">
        <f t="shared" si="15"/>
        <v>0</v>
      </c>
      <c r="V83" s="163">
        <f>U83</f>
        <v>0</v>
      </c>
    </row>
    <row r="84" spans="1:22" ht="12.75" customHeight="1">
      <c r="A84" s="162">
        <v>3296</v>
      </c>
      <c r="B84" s="161" t="s">
        <v>143</v>
      </c>
      <c r="C84" s="165">
        <f t="shared" si="13"/>
        <v>0</v>
      </c>
      <c r="D84" s="165">
        <f t="shared" si="14"/>
        <v>0</v>
      </c>
      <c r="E84" s="165"/>
      <c r="F84" s="165"/>
      <c r="G84" s="163"/>
      <c r="H84" s="163"/>
      <c r="I84" s="165"/>
      <c r="J84" s="165"/>
      <c r="K84" s="165"/>
      <c r="L84" s="165"/>
      <c r="M84" s="163"/>
      <c r="N84" s="163"/>
      <c r="O84" s="163"/>
      <c r="P84" s="163"/>
      <c r="Q84" s="163"/>
      <c r="R84" s="163"/>
      <c r="S84" s="163"/>
      <c r="T84" s="163"/>
      <c r="U84" s="163">
        <f t="shared" si="15"/>
        <v>0</v>
      </c>
      <c r="V84" s="163">
        <f>U84</f>
        <v>0</v>
      </c>
    </row>
    <row r="85" spans="1:22" ht="12.75">
      <c r="A85" s="108">
        <v>3299</v>
      </c>
      <c r="B85" s="109" t="s">
        <v>41</v>
      </c>
      <c r="C85" s="165">
        <f t="shared" si="13"/>
        <v>0</v>
      </c>
      <c r="D85" s="165">
        <f t="shared" si="14"/>
        <v>0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65"/>
      <c r="P85" s="112"/>
      <c r="Q85" s="112"/>
      <c r="R85" s="112"/>
      <c r="S85" s="112"/>
      <c r="T85" s="112"/>
      <c r="U85" s="163">
        <f t="shared" si="15"/>
        <v>0</v>
      </c>
      <c r="V85" s="163">
        <f>U85</f>
        <v>0</v>
      </c>
    </row>
    <row r="86" spans="1:22" ht="12.75" customHeight="1">
      <c r="A86" s="129">
        <v>34</v>
      </c>
      <c r="B86" s="130" t="s">
        <v>42</v>
      </c>
      <c r="C86" s="131">
        <f>C87</f>
        <v>0</v>
      </c>
      <c r="D86" s="131">
        <f>D87</f>
        <v>0</v>
      </c>
      <c r="E86" s="131">
        <f>E87</f>
        <v>0</v>
      </c>
      <c r="F86" s="131"/>
      <c r="G86" s="131">
        <f>G87</f>
        <v>0</v>
      </c>
      <c r="H86" s="131">
        <f>H87</f>
        <v>0</v>
      </c>
      <c r="I86" s="131">
        <f>I87</f>
        <v>0</v>
      </c>
      <c r="J86" s="131">
        <f>J87</f>
        <v>0</v>
      </c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>
        <f>U87</f>
        <v>0</v>
      </c>
      <c r="V86" s="131">
        <f t="shared" si="5"/>
        <v>0</v>
      </c>
    </row>
    <row r="87" spans="1:22" ht="12.75">
      <c r="A87" s="152">
        <v>343</v>
      </c>
      <c r="B87" s="110" t="s">
        <v>43</v>
      </c>
      <c r="C87" s="153">
        <f>SUM(C88:C89)</f>
        <v>0</v>
      </c>
      <c r="D87" s="153">
        <f>SUM(D88:D89)</f>
        <v>0</v>
      </c>
      <c r="E87" s="153">
        <f>E88+E89</f>
        <v>0</v>
      </c>
      <c r="F87" s="153"/>
      <c r="G87" s="153">
        <f>G88+G89</f>
        <v>0</v>
      </c>
      <c r="H87" s="153">
        <f>H88+H89</f>
        <v>0</v>
      </c>
      <c r="I87" s="153">
        <f>I88+I89</f>
        <v>0</v>
      </c>
      <c r="J87" s="153">
        <f>J88+J89</f>
        <v>0</v>
      </c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28">
        <f>U88+U89</f>
        <v>0</v>
      </c>
      <c r="V87" s="128">
        <f t="shared" si="5"/>
        <v>0</v>
      </c>
    </row>
    <row r="88" spans="1:22" ht="12.75" customHeight="1">
      <c r="A88" s="108">
        <v>3431</v>
      </c>
      <c r="B88" s="109" t="s">
        <v>62</v>
      </c>
      <c r="C88" s="112">
        <f>E88+G88+I88+K88+M88+N88+Q88+S88+T88</f>
        <v>0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63">
        <f>C88</f>
        <v>0</v>
      </c>
      <c r="V88" s="111">
        <f t="shared" si="5"/>
        <v>0</v>
      </c>
    </row>
    <row r="89" spans="1:22" ht="12.75">
      <c r="A89" s="108">
        <v>3433</v>
      </c>
      <c r="B89" s="109" t="s">
        <v>144</v>
      </c>
      <c r="C89" s="112">
        <f>E89+G89+I89+K89+M89+N89+Q89+S89+T89</f>
        <v>0</v>
      </c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63">
        <f>C89</f>
        <v>0</v>
      </c>
      <c r="V89" s="111">
        <f>U89</f>
        <v>0</v>
      </c>
    </row>
    <row r="90" spans="1:22" ht="12.75" customHeight="1">
      <c r="A90" s="129">
        <v>37</v>
      </c>
      <c r="B90" s="130" t="s">
        <v>84</v>
      </c>
      <c r="C90" s="131">
        <f aca="true" t="shared" si="16" ref="C90:H91">C91</f>
        <v>0</v>
      </c>
      <c r="D90" s="131">
        <f>F90+H90+J90+L90+O90+P90+R90</f>
        <v>0</v>
      </c>
      <c r="E90" s="131">
        <f t="shared" si="16"/>
        <v>0</v>
      </c>
      <c r="F90" s="131">
        <f>F91</f>
        <v>0</v>
      </c>
      <c r="G90" s="131">
        <f t="shared" si="16"/>
        <v>0</v>
      </c>
      <c r="H90" s="131">
        <f t="shared" si="16"/>
        <v>0</v>
      </c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>
        <f>U91</f>
        <v>0</v>
      </c>
      <c r="V90" s="131">
        <f>V91</f>
        <v>0</v>
      </c>
    </row>
    <row r="91" spans="1:22" ht="12.75">
      <c r="A91" s="152">
        <v>372</v>
      </c>
      <c r="B91" s="110" t="s">
        <v>78</v>
      </c>
      <c r="C91" s="153">
        <f t="shared" si="16"/>
        <v>0</v>
      </c>
      <c r="D91" s="153">
        <f>F91+H91+J91+L91+O91+P91+R91</f>
        <v>0</v>
      </c>
      <c r="E91" s="153">
        <f t="shared" si="16"/>
        <v>0</v>
      </c>
      <c r="F91" s="153">
        <f>F92</f>
        <v>0</v>
      </c>
      <c r="G91" s="153">
        <f t="shared" si="16"/>
        <v>0</v>
      </c>
      <c r="H91" s="153">
        <f t="shared" si="16"/>
        <v>0</v>
      </c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28">
        <f>U92</f>
        <v>0</v>
      </c>
      <c r="V91" s="128">
        <f>U91</f>
        <v>0</v>
      </c>
    </row>
    <row r="92" spans="1:22" ht="18.75" customHeight="1">
      <c r="A92" s="114">
        <v>3722</v>
      </c>
      <c r="B92" s="134" t="s">
        <v>108</v>
      </c>
      <c r="C92" s="115">
        <f>E92+G92+I92+K92+M92+N92+Q92+S92+T92</f>
        <v>0</v>
      </c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63">
        <f>C92</f>
        <v>0</v>
      </c>
      <c r="V92" s="116">
        <f>U92</f>
        <v>0</v>
      </c>
    </row>
    <row r="93" spans="1:22" ht="12.75">
      <c r="A93" s="141" t="s">
        <v>93</v>
      </c>
      <c r="B93" s="142" t="s">
        <v>201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7"/>
      <c r="V93" s="137"/>
    </row>
    <row r="94" spans="1:22" ht="12.75" customHeight="1">
      <c r="A94" s="125">
        <v>3</v>
      </c>
      <c r="B94" s="126" t="s">
        <v>32</v>
      </c>
      <c r="C94" s="127">
        <f>E94+G94+I94+K94+M94+N94+Q94</f>
        <v>0</v>
      </c>
      <c r="D94" s="127">
        <f>F94+H94+J94+L94+N94+O94+R94</f>
        <v>0</v>
      </c>
      <c r="E94" s="127">
        <f>E95+E133+E137</f>
        <v>0</v>
      </c>
      <c r="F94" s="127"/>
      <c r="G94" s="127">
        <f>G95+G133+G137</f>
        <v>0</v>
      </c>
      <c r="H94" s="127">
        <f>H95</f>
        <v>0</v>
      </c>
      <c r="I94" s="127">
        <f>I95+I133+I137</f>
        <v>0</v>
      </c>
      <c r="J94" s="127"/>
      <c r="K94" s="127">
        <f>K95+K133+K137</f>
        <v>0</v>
      </c>
      <c r="L94" s="127"/>
      <c r="M94" s="127">
        <f>M95+M133+M137</f>
        <v>0</v>
      </c>
      <c r="N94" s="127">
        <f>N95+N133+N137</f>
        <v>0</v>
      </c>
      <c r="O94" s="127"/>
      <c r="P94" s="127"/>
      <c r="Q94" s="127">
        <v>0</v>
      </c>
      <c r="R94" s="127"/>
      <c r="S94" s="127"/>
      <c r="T94" s="127"/>
      <c r="U94" s="127">
        <f>U95</f>
        <v>0</v>
      </c>
      <c r="V94" s="127">
        <f>U94</f>
        <v>0</v>
      </c>
    </row>
    <row r="95" spans="1:22" ht="12.75">
      <c r="A95" s="129">
        <v>32</v>
      </c>
      <c r="B95" s="130" t="s">
        <v>37</v>
      </c>
      <c r="C95" s="131">
        <f>E95+G95+I95+K95+M95+N95+Q95</f>
        <v>0</v>
      </c>
      <c r="D95" s="131">
        <f>F95+H95+J95+L95+N95+O95+R95</f>
        <v>0</v>
      </c>
      <c r="E95" s="131"/>
      <c r="F95" s="131"/>
      <c r="G95" s="131">
        <f>G96+G98</f>
        <v>0</v>
      </c>
      <c r="H95" s="131">
        <f>H96+H98</f>
        <v>0</v>
      </c>
      <c r="I95" s="131">
        <f>I96+I98</f>
        <v>0</v>
      </c>
      <c r="J95" s="131"/>
      <c r="K95" s="131">
        <f>K96+K98</f>
        <v>0</v>
      </c>
      <c r="L95" s="131"/>
      <c r="M95" s="131">
        <f>M96+M104+M111+M123</f>
        <v>0</v>
      </c>
      <c r="N95" s="131">
        <f>N96+N104+N111+N123</f>
        <v>0</v>
      </c>
      <c r="O95" s="131"/>
      <c r="P95" s="131"/>
      <c r="Q95" s="131">
        <f>Q96+Q104+Q111+Q121+Q123</f>
        <v>0</v>
      </c>
      <c r="R95" s="131"/>
      <c r="S95" s="131"/>
      <c r="T95" s="131"/>
      <c r="U95" s="194">
        <f>U96+U98</f>
        <v>0</v>
      </c>
      <c r="V95" s="131">
        <f aca="true" t="shared" si="17" ref="V95:V100">U95</f>
        <v>0</v>
      </c>
    </row>
    <row r="96" spans="1:22" ht="12.75">
      <c r="A96" s="152">
        <v>322</v>
      </c>
      <c r="B96" s="110" t="s">
        <v>39</v>
      </c>
      <c r="C96" s="128">
        <f>C97</f>
        <v>0</v>
      </c>
      <c r="D96" s="128">
        <f>F96+H96+J96+L96+O96+P96+R96</f>
        <v>0</v>
      </c>
      <c r="E96" s="153"/>
      <c r="F96" s="153"/>
      <c r="G96" s="128">
        <f>G97</f>
        <v>0</v>
      </c>
      <c r="H96" s="128">
        <f>H97</f>
        <v>0</v>
      </c>
      <c r="I96" s="128">
        <f>I97</f>
        <v>0</v>
      </c>
      <c r="J96" s="128"/>
      <c r="K96" s="128">
        <f>SUM(K97:K99)</f>
        <v>0</v>
      </c>
      <c r="L96" s="128"/>
      <c r="M96" s="128">
        <f>M97+M98+M99+M100</f>
        <v>0</v>
      </c>
      <c r="N96" s="128">
        <f>N97+N98+N99+N100</f>
        <v>0</v>
      </c>
      <c r="O96" s="128"/>
      <c r="P96" s="128"/>
      <c r="Q96" s="128"/>
      <c r="R96" s="128"/>
      <c r="S96" s="128"/>
      <c r="T96" s="128"/>
      <c r="U96" s="128">
        <f>U97</f>
        <v>0</v>
      </c>
      <c r="V96" s="128">
        <f t="shared" si="17"/>
        <v>0</v>
      </c>
    </row>
    <row r="97" spans="1:22" ht="12.75">
      <c r="A97" s="108">
        <v>3224</v>
      </c>
      <c r="B97" s="109" t="s">
        <v>202</v>
      </c>
      <c r="C97" s="112">
        <f>E97+G97+I97+K97+M97+N97+Q97</f>
        <v>0</v>
      </c>
      <c r="D97" s="112">
        <f>F97+H97+J97+L97+O97+P97+R97</f>
        <v>0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63">
        <f>C97</f>
        <v>0</v>
      </c>
      <c r="V97" s="111">
        <f t="shared" si="17"/>
        <v>0</v>
      </c>
    </row>
    <row r="98" spans="1:22" ht="12.75">
      <c r="A98" s="152">
        <v>323</v>
      </c>
      <c r="B98" s="110" t="s">
        <v>203</v>
      </c>
      <c r="C98" s="153">
        <f>C99+C100</f>
        <v>0</v>
      </c>
      <c r="D98" s="153">
        <f>D99+D100</f>
        <v>0</v>
      </c>
      <c r="E98" s="153"/>
      <c r="F98" s="153"/>
      <c r="G98" s="153">
        <f>G99+G100</f>
        <v>0</v>
      </c>
      <c r="H98" s="153">
        <f>H99+H100</f>
        <v>0</v>
      </c>
      <c r="I98" s="153">
        <f>I99</f>
        <v>0</v>
      </c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28">
        <f>U99+U100</f>
        <v>0</v>
      </c>
      <c r="V98" s="128">
        <f t="shared" si="17"/>
        <v>0</v>
      </c>
    </row>
    <row r="99" spans="1:22" ht="12.75">
      <c r="A99" s="108">
        <v>3232</v>
      </c>
      <c r="B99" s="109" t="s">
        <v>56</v>
      </c>
      <c r="C99" s="112">
        <f>E99+G99+I99+K99+M99+N99+Q99+S99+T99</f>
        <v>0</v>
      </c>
      <c r="D99" s="112">
        <f>F99+H99+J99+L99+O99+P99+R99</f>
        <v>0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63">
        <f>C99</f>
        <v>0</v>
      </c>
      <c r="V99" s="111">
        <f t="shared" si="17"/>
        <v>0</v>
      </c>
    </row>
    <row r="100" spans="1:22" ht="12.75" customHeight="1">
      <c r="A100" s="114">
        <v>3237</v>
      </c>
      <c r="B100" s="134" t="s">
        <v>204</v>
      </c>
      <c r="C100" s="115">
        <f>E100+G100+I100+K100+M100+N100+Q100+S100+T100</f>
        <v>0</v>
      </c>
      <c r="D100" s="112">
        <f>F100+H100+J100+L100+O100+P100+R100</f>
        <v>0</v>
      </c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63">
        <f>C100</f>
        <v>0</v>
      </c>
      <c r="V100" s="116">
        <f t="shared" si="17"/>
        <v>0</v>
      </c>
    </row>
    <row r="101" spans="1:22" ht="12.75" customHeight="1">
      <c r="A101" s="119"/>
      <c r="B101" s="155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204"/>
      <c r="V101" s="121"/>
    </row>
    <row r="102" spans="1:22" ht="12.75" customHeight="1">
      <c r="A102" s="92"/>
      <c r="B102" s="14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203"/>
      <c r="V102" s="118"/>
    </row>
    <row r="103" spans="1:22" ht="12.75" customHeight="1">
      <c r="A103" s="92"/>
      <c r="B103" s="272" t="s">
        <v>212</v>
      </c>
      <c r="C103" s="273"/>
      <c r="D103" s="273"/>
      <c r="E103" s="273"/>
      <c r="F103" s="273"/>
      <c r="G103" s="273"/>
      <c r="H103" s="17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203"/>
      <c r="V103" s="118"/>
    </row>
    <row r="104" spans="1:22" ht="15.75" customHeight="1">
      <c r="A104" s="122"/>
      <c r="B104" s="135" t="s">
        <v>92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4"/>
      <c r="V104" s="124"/>
    </row>
    <row r="105" spans="1:22" ht="12.75" customHeight="1">
      <c r="A105" s="141" t="s">
        <v>208</v>
      </c>
      <c r="B105" s="142" t="s">
        <v>200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</row>
    <row r="106" spans="1:22" s="11" customFormat="1" ht="12.75">
      <c r="A106" s="125">
        <v>3</v>
      </c>
      <c r="B106" s="126" t="s">
        <v>32</v>
      </c>
      <c r="C106" s="127">
        <f>C107</f>
        <v>0</v>
      </c>
      <c r="D106" s="127">
        <f>F106+H106+J106+L106+O106+P106+R106</f>
        <v>0</v>
      </c>
      <c r="E106" s="127"/>
      <c r="F106" s="127"/>
      <c r="G106" s="127"/>
      <c r="H106" s="127"/>
      <c r="I106" s="127">
        <f>I107</f>
        <v>0</v>
      </c>
      <c r="J106" s="127"/>
      <c r="K106" s="127">
        <f>K107</f>
        <v>0</v>
      </c>
      <c r="L106" s="127">
        <f>L107</f>
        <v>0</v>
      </c>
      <c r="M106" s="127"/>
      <c r="N106" s="127"/>
      <c r="O106" s="127"/>
      <c r="P106" s="127"/>
      <c r="Q106" s="127">
        <f>Q107</f>
        <v>0</v>
      </c>
      <c r="R106" s="127">
        <f>R107</f>
        <v>0</v>
      </c>
      <c r="S106" s="127"/>
      <c r="T106" s="127"/>
      <c r="U106" s="127">
        <f>U107</f>
        <v>0</v>
      </c>
      <c r="V106" s="127">
        <f>U106</f>
        <v>0</v>
      </c>
    </row>
    <row r="107" spans="1:22" s="11" customFormat="1" ht="28.5" customHeight="1">
      <c r="A107" s="129">
        <v>32</v>
      </c>
      <c r="B107" s="130" t="s">
        <v>37</v>
      </c>
      <c r="C107" s="148">
        <f>C113+C120+C108</f>
        <v>0</v>
      </c>
      <c r="D107" s="148">
        <f>F107+H107+J107+L107+O107+P107+R107</f>
        <v>0</v>
      </c>
      <c r="E107" s="148"/>
      <c r="F107" s="148"/>
      <c r="G107" s="148"/>
      <c r="H107" s="148"/>
      <c r="I107" s="148">
        <f>I108+I113+I120</f>
        <v>0</v>
      </c>
      <c r="J107" s="148"/>
      <c r="K107" s="148">
        <f>K108+K113+K120</f>
        <v>0</v>
      </c>
      <c r="L107" s="148">
        <f>L108+L113+L120</f>
        <v>0</v>
      </c>
      <c r="M107" s="148"/>
      <c r="N107" s="148"/>
      <c r="O107" s="148"/>
      <c r="P107" s="148"/>
      <c r="Q107" s="148">
        <f>Q113</f>
        <v>0</v>
      </c>
      <c r="R107" s="148">
        <f>R113</f>
        <v>0</v>
      </c>
      <c r="S107" s="148"/>
      <c r="T107" s="148"/>
      <c r="U107" s="131">
        <f>U113+U120+U108</f>
        <v>0</v>
      </c>
      <c r="V107" s="131">
        <f aca="true" t="shared" si="18" ref="V107:V125">U107</f>
        <v>0</v>
      </c>
    </row>
    <row r="108" spans="1:22" s="201" customFormat="1" ht="28.5" customHeight="1">
      <c r="A108" s="152">
        <v>321</v>
      </c>
      <c r="B108" s="110" t="s">
        <v>38</v>
      </c>
      <c r="C108" s="153">
        <f>K108</f>
        <v>0</v>
      </c>
      <c r="D108" s="153">
        <f>F108+H108+J108+L108+O108+P108+R108</f>
        <v>0</v>
      </c>
      <c r="E108" s="153"/>
      <c r="F108" s="153"/>
      <c r="G108" s="153"/>
      <c r="H108" s="153"/>
      <c r="I108" s="153"/>
      <c r="J108" s="153"/>
      <c r="K108" s="153">
        <f>K109+K110+K111+K112</f>
        <v>0</v>
      </c>
      <c r="L108" s="153">
        <f>L109+L110+L111+L112</f>
        <v>0</v>
      </c>
      <c r="M108" s="153"/>
      <c r="N108" s="153"/>
      <c r="O108" s="153"/>
      <c r="P108" s="153"/>
      <c r="Q108" s="153"/>
      <c r="R108" s="153"/>
      <c r="S108" s="153"/>
      <c r="T108" s="153"/>
      <c r="U108" s="128">
        <f>U109</f>
        <v>0</v>
      </c>
      <c r="V108" s="128">
        <f>V109</f>
        <v>0</v>
      </c>
    </row>
    <row r="109" spans="1:22" s="201" customFormat="1" ht="12.75" customHeight="1">
      <c r="A109" s="108">
        <v>3211</v>
      </c>
      <c r="B109" s="109" t="s">
        <v>65</v>
      </c>
      <c r="C109" s="165">
        <f>K109</f>
        <v>0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3">
        <f>C109</f>
        <v>0</v>
      </c>
      <c r="V109" s="163">
        <f>U109</f>
        <v>0</v>
      </c>
    </row>
    <row r="110" spans="1:22" s="201" customFormat="1" ht="12.75" customHeight="1">
      <c r="A110" s="108">
        <v>3212</v>
      </c>
      <c r="B110" s="109" t="s">
        <v>66</v>
      </c>
      <c r="C110" s="165">
        <f>K110</f>
        <v>0</v>
      </c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3">
        <f>C110</f>
        <v>0</v>
      </c>
      <c r="V110" s="163">
        <f>U110</f>
        <v>0</v>
      </c>
    </row>
    <row r="111" spans="1:22" s="201" customFormat="1" ht="12.75" customHeight="1">
      <c r="A111" s="108">
        <v>3213</v>
      </c>
      <c r="B111" s="109" t="s">
        <v>67</v>
      </c>
      <c r="C111" s="165">
        <f>K111</f>
        <v>0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3">
        <f>C111</f>
        <v>0</v>
      </c>
      <c r="V111" s="163">
        <f>U111</f>
        <v>0</v>
      </c>
    </row>
    <row r="112" spans="1:22" s="200" customFormat="1" ht="12.75" customHeight="1">
      <c r="A112" s="108">
        <v>3214</v>
      </c>
      <c r="B112" s="109" t="s">
        <v>77</v>
      </c>
      <c r="C112" s="165">
        <f>K112</f>
        <v>0</v>
      </c>
      <c r="D112" s="165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63">
        <f>C112</f>
        <v>0</v>
      </c>
      <c r="V112" s="163">
        <f>U112</f>
        <v>0</v>
      </c>
    </row>
    <row r="113" spans="1:22" ht="12.75">
      <c r="A113" s="152">
        <v>322</v>
      </c>
      <c r="B113" s="110" t="s">
        <v>39</v>
      </c>
      <c r="C113" s="153">
        <f>SUM(C114:C119)</f>
        <v>0</v>
      </c>
      <c r="D113" s="153">
        <f aca="true" t="shared" si="19" ref="D113:D119">F113+H113+J113+L113+O113+P113+R113</f>
        <v>0</v>
      </c>
      <c r="E113" s="128"/>
      <c r="F113" s="128"/>
      <c r="G113" s="128"/>
      <c r="H113" s="128"/>
      <c r="I113" s="128"/>
      <c r="J113" s="128"/>
      <c r="K113" s="153">
        <f>K114+K115+K116+K117+K118+K119</f>
        <v>0</v>
      </c>
      <c r="L113" s="153">
        <f>L114+L115+L116+L117+L118+L119</f>
        <v>0</v>
      </c>
      <c r="M113" s="153"/>
      <c r="N113" s="153"/>
      <c r="O113" s="153"/>
      <c r="P113" s="153"/>
      <c r="Q113" s="153">
        <f>Q114+Q115+Q116+Q117+Q118+Q119</f>
        <v>0</v>
      </c>
      <c r="R113" s="153">
        <f>R114+R115+R116+R117+R118+R119</f>
        <v>0</v>
      </c>
      <c r="S113" s="128"/>
      <c r="T113" s="128"/>
      <c r="U113" s="128">
        <f>U114+U115+U116+U117+U118+U119</f>
        <v>0</v>
      </c>
      <c r="V113" s="128">
        <f t="shared" si="18"/>
        <v>0</v>
      </c>
    </row>
    <row r="114" spans="1:22" ht="12.75" customHeight="1">
      <c r="A114" s="108">
        <v>3221</v>
      </c>
      <c r="B114" s="109" t="s">
        <v>51</v>
      </c>
      <c r="C114" s="112">
        <f>E114+G114+I114+K114+M114+N114+Q114+S114+T114</f>
        <v>0</v>
      </c>
      <c r="D114" s="112">
        <f t="shared" si="19"/>
        <v>0</v>
      </c>
      <c r="E114" s="111"/>
      <c r="F114" s="111"/>
      <c r="G114" s="205"/>
      <c r="H114" s="205"/>
      <c r="I114" s="111"/>
      <c r="J114" s="111"/>
      <c r="K114" s="165"/>
      <c r="L114" s="165"/>
      <c r="M114" s="111"/>
      <c r="N114" s="111"/>
      <c r="O114" s="111"/>
      <c r="P114" s="111"/>
      <c r="Q114" s="111"/>
      <c r="R114" s="111"/>
      <c r="S114" s="111"/>
      <c r="T114" s="111"/>
      <c r="U114" s="111">
        <f aca="true" t="shared" si="20" ref="U114:U119">C114</f>
        <v>0</v>
      </c>
      <c r="V114" s="111">
        <f t="shared" si="18"/>
        <v>0</v>
      </c>
    </row>
    <row r="115" spans="1:22" ht="12.75">
      <c r="A115" s="108">
        <v>3222</v>
      </c>
      <c r="B115" s="109" t="s">
        <v>68</v>
      </c>
      <c r="C115" s="112">
        <f>E115+G115+I115+K115+M115+N115+Q115+S115+T115</f>
        <v>0</v>
      </c>
      <c r="D115" s="112">
        <f t="shared" si="19"/>
        <v>0</v>
      </c>
      <c r="E115" s="111"/>
      <c r="F115" s="111"/>
      <c r="G115" s="111"/>
      <c r="H115" s="111"/>
      <c r="I115" s="111"/>
      <c r="J115" s="111"/>
      <c r="K115" s="112"/>
      <c r="L115" s="112"/>
      <c r="M115" s="112"/>
      <c r="N115" s="112"/>
      <c r="O115" s="112"/>
      <c r="P115" s="112"/>
      <c r="Q115" s="112"/>
      <c r="R115" s="112"/>
      <c r="S115" s="111"/>
      <c r="T115" s="111"/>
      <c r="U115" s="111">
        <f t="shared" si="20"/>
        <v>0</v>
      </c>
      <c r="V115" s="111">
        <f t="shared" si="18"/>
        <v>0</v>
      </c>
    </row>
    <row r="116" spans="1:22" ht="12.75" customHeight="1">
      <c r="A116" s="108">
        <v>3223</v>
      </c>
      <c r="B116" s="109" t="s">
        <v>52</v>
      </c>
      <c r="C116" s="112">
        <f>E116+G116+I116+K116+M116+N116+Q116+S116+T116</f>
        <v>0</v>
      </c>
      <c r="D116" s="112">
        <f t="shared" si="19"/>
        <v>0</v>
      </c>
      <c r="E116" s="111"/>
      <c r="F116" s="111"/>
      <c r="G116" s="111"/>
      <c r="H116" s="111"/>
      <c r="I116" s="111"/>
      <c r="J116" s="111"/>
      <c r="K116" s="112"/>
      <c r="L116" s="112"/>
      <c r="M116" s="111"/>
      <c r="N116" s="111"/>
      <c r="O116" s="111"/>
      <c r="P116" s="111"/>
      <c r="Q116" s="111"/>
      <c r="R116" s="111"/>
      <c r="S116" s="111"/>
      <c r="T116" s="111"/>
      <c r="U116" s="111">
        <f t="shared" si="20"/>
        <v>0</v>
      </c>
      <c r="V116" s="111">
        <f t="shared" si="18"/>
        <v>0</v>
      </c>
    </row>
    <row r="117" spans="1:22" ht="12.75">
      <c r="A117" s="108">
        <v>3224</v>
      </c>
      <c r="B117" s="109" t="s">
        <v>53</v>
      </c>
      <c r="C117" s="112">
        <f>E117+G117+I117+K117+M117+N117+Q117+S117+T117</f>
        <v>0</v>
      </c>
      <c r="D117" s="112">
        <f t="shared" si="19"/>
        <v>0</v>
      </c>
      <c r="E117" s="111"/>
      <c r="F117" s="111"/>
      <c r="G117" s="111"/>
      <c r="H117" s="111"/>
      <c r="I117" s="111"/>
      <c r="J117" s="111"/>
      <c r="K117" s="112"/>
      <c r="L117" s="112"/>
      <c r="M117" s="111"/>
      <c r="N117" s="111"/>
      <c r="O117" s="111"/>
      <c r="P117" s="111"/>
      <c r="Q117" s="111"/>
      <c r="R117" s="111"/>
      <c r="S117" s="111"/>
      <c r="T117" s="111"/>
      <c r="U117" s="111">
        <f t="shared" si="20"/>
        <v>0</v>
      </c>
      <c r="V117" s="111">
        <f t="shared" si="18"/>
        <v>0</v>
      </c>
    </row>
    <row r="118" spans="1:22" ht="12.75" customHeight="1">
      <c r="A118" s="108">
        <v>3225</v>
      </c>
      <c r="B118" s="109" t="s">
        <v>54</v>
      </c>
      <c r="C118" s="112">
        <f>E118+G118+I118+K118+M118+N118+Q118+S118+T118</f>
        <v>0</v>
      </c>
      <c r="D118" s="112">
        <f t="shared" si="19"/>
        <v>0</v>
      </c>
      <c r="E118" s="111"/>
      <c r="F118" s="111"/>
      <c r="G118" s="111"/>
      <c r="H118" s="111"/>
      <c r="I118" s="111"/>
      <c r="J118" s="111"/>
      <c r="K118" s="112"/>
      <c r="L118" s="112"/>
      <c r="M118" s="111"/>
      <c r="N118" s="111"/>
      <c r="O118" s="111"/>
      <c r="P118" s="111"/>
      <c r="Q118" s="111"/>
      <c r="R118" s="111"/>
      <c r="S118" s="111"/>
      <c r="T118" s="111"/>
      <c r="U118" s="111">
        <f t="shared" si="20"/>
        <v>0</v>
      </c>
      <c r="V118" s="111">
        <f t="shared" si="18"/>
        <v>0</v>
      </c>
    </row>
    <row r="119" spans="1:22" ht="12.75">
      <c r="A119" s="108">
        <v>3227</v>
      </c>
      <c r="B119" s="109" t="s">
        <v>76</v>
      </c>
      <c r="C119" s="164">
        <f>K119</f>
        <v>0</v>
      </c>
      <c r="D119" s="112">
        <f t="shared" si="19"/>
        <v>0</v>
      </c>
      <c r="E119" s="111"/>
      <c r="F119" s="111"/>
      <c r="G119" s="111"/>
      <c r="H119" s="111"/>
      <c r="I119" s="111"/>
      <c r="J119" s="111"/>
      <c r="K119" s="164"/>
      <c r="L119" s="164"/>
      <c r="M119" s="111"/>
      <c r="N119" s="111"/>
      <c r="O119" s="111"/>
      <c r="P119" s="111"/>
      <c r="Q119" s="111"/>
      <c r="R119" s="111"/>
      <c r="S119" s="111"/>
      <c r="T119" s="111"/>
      <c r="U119" s="111">
        <f t="shared" si="20"/>
        <v>0</v>
      </c>
      <c r="V119" s="111">
        <f t="shared" si="18"/>
        <v>0</v>
      </c>
    </row>
    <row r="120" spans="1:22" ht="12.75" customHeight="1">
      <c r="A120" s="152">
        <v>323</v>
      </c>
      <c r="B120" s="110" t="s">
        <v>40</v>
      </c>
      <c r="C120" s="153">
        <f>SUM(C121:C125)</f>
        <v>0</v>
      </c>
      <c r="D120" s="153"/>
      <c r="E120" s="128"/>
      <c r="F120" s="128"/>
      <c r="G120" s="128"/>
      <c r="H120" s="128"/>
      <c r="I120" s="153">
        <f>I122</f>
        <v>0</v>
      </c>
      <c r="J120" s="153"/>
      <c r="K120" s="153">
        <f>K121+K122+K123+K124+K125</f>
        <v>0</v>
      </c>
      <c r="L120" s="153">
        <f>L121+L122+L123+L124+L125</f>
        <v>0</v>
      </c>
      <c r="M120" s="153"/>
      <c r="N120" s="153"/>
      <c r="O120" s="153"/>
      <c r="P120" s="153"/>
      <c r="Q120" s="128"/>
      <c r="R120" s="128"/>
      <c r="S120" s="128"/>
      <c r="T120" s="128"/>
      <c r="U120" s="128">
        <f>U121+U122+U123+U124+U125</f>
        <v>0</v>
      </c>
      <c r="V120" s="128">
        <f t="shared" si="18"/>
        <v>0</v>
      </c>
    </row>
    <row r="121" spans="1:22" ht="12.75">
      <c r="A121" s="108">
        <v>3231</v>
      </c>
      <c r="B121" s="109" t="s">
        <v>55</v>
      </c>
      <c r="C121" s="112">
        <f>E121+G121+I121+K121+M121+N121+Q121+S121+T121</f>
        <v>0</v>
      </c>
      <c r="D121" s="112"/>
      <c r="E121" s="111"/>
      <c r="F121" s="111"/>
      <c r="G121" s="111"/>
      <c r="H121" s="111"/>
      <c r="I121" s="111"/>
      <c r="J121" s="111"/>
      <c r="K121" s="112"/>
      <c r="L121" s="112"/>
      <c r="M121" s="111"/>
      <c r="N121" s="111"/>
      <c r="O121" s="111"/>
      <c r="P121" s="111"/>
      <c r="Q121" s="111"/>
      <c r="R121" s="111"/>
      <c r="S121" s="111"/>
      <c r="T121" s="111"/>
      <c r="U121" s="111">
        <f>C121</f>
        <v>0</v>
      </c>
      <c r="V121" s="111">
        <f t="shared" si="18"/>
        <v>0</v>
      </c>
    </row>
    <row r="122" spans="1:22" ht="12.75" customHeight="1">
      <c r="A122" s="108">
        <v>3232</v>
      </c>
      <c r="B122" s="109" t="s">
        <v>56</v>
      </c>
      <c r="C122" s="112">
        <f>E122+G122+I122+K122+M122+N122+Q122+S122+T122</f>
        <v>0</v>
      </c>
      <c r="D122" s="112"/>
      <c r="E122" s="111"/>
      <c r="F122" s="111"/>
      <c r="G122" s="111"/>
      <c r="H122" s="111"/>
      <c r="I122" s="112"/>
      <c r="J122" s="112"/>
      <c r="K122" s="112"/>
      <c r="L122" s="112"/>
      <c r="M122" s="111"/>
      <c r="N122" s="111"/>
      <c r="O122" s="111"/>
      <c r="P122" s="111"/>
      <c r="Q122" s="111"/>
      <c r="R122" s="111"/>
      <c r="S122" s="111"/>
      <c r="T122" s="111"/>
      <c r="U122" s="111">
        <f>C122</f>
        <v>0</v>
      </c>
      <c r="V122" s="111">
        <f t="shared" si="18"/>
        <v>0</v>
      </c>
    </row>
    <row r="123" spans="1:22" ht="12.75">
      <c r="A123" s="108">
        <v>3234</v>
      </c>
      <c r="B123" s="109" t="s">
        <v>58</v>
      </c>
      <c r="C123" s="112">
        <f>E123+G123+I123+K123+M123+N123+Q123+S123+T123</f>
        <v>0</v>
      </c>
      <c r="D123" s="112"/>
      <c r="E123" s="111"/>
      <c r="F123" s="111"/>
      <c r="G123" s="111"/>
      <c r="H123" s="111"/>
      <c r="I123" s="111"/>
      <c r="J123" s="111"/>
      <c r="K123" s="112"/>
      <c r="L123" s="112"/>
      <c r="M123" s="111"/>
      <c r="N123" s="111"/>
      <c r="O123" s="111"/>
      <c r="P123" s="111"/>
      <c r="Q123" s="111"/>
      <c r="R123" s="111"/>
      <c r="S123" s="111"/>
      <c r="T123" s="111"/>
      <c r="U123" s="111">
        <f>C123</f>
        <v>0</v>
      </c>
      <c r="V123" s="111">
        <f t="shared" si="18"/>
        <v>0</v>
      </c>
    </row>
    <row r="124" spans="1:22" ht="12.75" customHeight="1">
      <c r="A124" s="108">
        <v>3236</v>
      </c>
      <c r="B124" s="109" t="s">
        <v>59</v>
      </c>
      <c r="C124" s="112">
        <f>E124+G124+I124+K124+M124+N124+Q124+S124+T124</f>
        <v>0</v>
      </c>
      <c r="D124" s="112"/>
      <c r="E124" s="111"/>
      <c r="F124" s="111"/>
      <c r="G124" s="111"/>
      <c r="H124" s="111"/>
      <c r="I124" s="111"/>
      <c r="J124" s="111"/>
      <c r="K124" s="112"/>
      <c r="L124" s="165"/>
      <c r="M124" s="111"/>
      <c r="N124" s="111"/>
      <c r="O124" s="111"/>
      <c r="P124" s="111"/>
      <c r="Q124" s="111"/>
      <c r="R124" s="111"/>
      <c r="S124" s="111"/>
      <c r="T124" s="111"/>
      <c r="U124" s="111">
        <f>C124</f>
        <v>0</v>
      </c>
      <c r="V124" s="111">
        <f t="shared" si="18"/>
        <v>0</v>
      </c>
    </row>
    <row r="125" spans="1:22" ht="17.25" customHeight="1">
      <c r="A125" s="114">
        <v>3239</v>
      </c>
      <c r="B125" s="134" t="s">
        <v>69</v>
      </c>
      <c r="C125" s="112">
        <f>E125+G125+I125+K125+M125+N125+Q125+S125+T125</f>
        <v>0</v>
      </c>
      <c r="D125" s="115"/>
      <c r="E125" s="116"/>
      <c r="F125" s="116"/>
      <c r="G125" s="116"/>
      <c r="H125" s="116"/>
      <c r="I125" s="116"/>
      <c r="J125" s="116"/>
      <c r="K125" s="225"/>
      <c r="L125" s="225"/>
      <c r="M125" s="116"/>
      <c r="N125" s="116"/>
      <c r="O125" s="116"/>
      <c r="P125" s="116"/>
      <c r="Q125" s="116"/>
      <c r="R125" s="116"/>
      <c r="S125" s="116"/>
      <c r="T125" s="116"/>
      <c r="U125" s="111">
        <f>C125</f>
        <v>0</v>
      </c>
      <c r="V125" s="116">
        <f t="shared" si="18"/>
        <v>0</v>
      </c>
    </row>
    <row r="126" spans="1:22" ht="12.75" customHeight="1">
      <c r="A126" s="119"/>
      <c r="B126" s="155"/>
      <c r="C126" s="120"/>
      <c r="D126" s="120"/>
      <c r="E126" s="121"/>
      <c r="F126" s="121"/>
      <c r="G126" s="121"/>
      <c r="H126" s="121"/>
      <c r="I126" s="121"/>
      <c r="J126" s="121"/>
      <c r="K126" s="120"/>
      <c r="L126" s="120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</row>
    <row r="127" spans="1:22" ht="12.75" customHeight="1">
      <c r="A127" s="92"/>
      <c r="B127" s="14"/>
      <c r="C127" s="117"/>
      <c r="D127" s="117"/>
      <c r="E127" s="118"/>
      <c r="F127" s="118"/>
      <c r="G127" s="118"/>
      <c r="H127" s="118"/>
      <c r="I127" s="118"/>
      <c r="J127" s="118"/>
      <c r="K127" s="117"/>
      <c r="L127" s="117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</row>
    <row r="128" spans="1:22" ht="12.75" customHeight="1">
      <c r="A128" s="92"/>
      <c r="B128" s="272" t="s">
        <v>210</v>
      </c>
      <c r="C128" s="273"/>
      <c r="D128" s="273"/>
      <c r="E128" s="273"/>
      <c r="F128" s="273"/>
      <c r="G128" s="273"/>
      <c r="H128" s="177"/>
      <c r="I128" s="118"/>
      <c r="J128" s="118"/>
      <c r="K128" s="117"/>
      <c r="L128" s="117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</row>
    <row r="129" spans="1:22" ht="12.75" customHeight="1">
      <c r="A129" s="122"/>
      <c r="B129" s="135" t="s">
        <v>92</v>
      </c>
      <c r="C129" s="123"/>
      <c r="D129" s="123"/>
      <c r="E129" s="123"/>
      <c r="F129" s="123"/>
      <c r="G129" s="123"/>
      <c r="H129" s="123"/>
      <c r="I129" s="124"/>
      <c r="J129" s="124"/>
      <c r="K129" s="123"/>
      <c r="L129" s="123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</row>
    <row r="130" spans="1:22" ht="12.75" customHeight="1">
      <c r="A130" s="141" t="s">
        <v>89</v>
      </c>
      <c r="B130" s="215" t="s">
        <v>211</v>
      </c>
      <c r="C130" s="216"/>
      <c r="D130" s="220"/>
      <c r="E130" s="216"/>
      <c r="F130" s="220"/>
      <c r="G130" s="215"/>
      <c r="H130" s="219"/>
      <c r="I130" s="215"/>
      <c r="J130" s="219"/>
      <c r="K130" s="215"/>
      <c r="L130" s="219"/>
      <c r="M130" s="215"/>
      <c r="N130" s="215"/>
      <c r="O130" s="219"/>
      <c r="P130" s="219"/>
      <c r="Q130" s="215"/>
      <c r="R130" s="219"/>
      <c r="S130" s="215"/>
      <c r="T130" s="215"/>
      <c r="U130" s="215"/>
      <c r="V130" s="215"/>
    </row>
    <row r="131" spans="1:22" ht="12.75">
      <c r="A131" s="125">
        <v>3</v>
      </c>
      <c r="B131" s="126" t="s">
        <v>32</v>
      </c>
      <c r="C131" s="127">
        <f>C132</f>
        <v>0</v>
      </c>
      <c r="D131" s="127">
        <f aca="true" t="shared" si="21" ref="D131:D146">F131+H131+J131+L131+O131+P131+R131</f>
        <v>0</v>
      </c>
      <c r="E131" s="127"/>
      <c r="F131" s="127"/>
      <c r="G131" s="127"/>
      <c r="H131" s="127"/>
      <c r="I131" s="127"/>
      <c r="J131" s="127"/>
      <c r="K131" s="127"/>
      <c r="L131" s="127"/>
      <c r="M131" s="127">
        <f>M132</f>
        <v>0</v>
      </c>
      <c r="N131" s="127"/>
      <c r="O131" s="127">
        <f>O132</f>
        <v>0</v>
      </c>
      <c r="P131" s="127"/>
      <c r="Q131" s="127">
        <f>Q132</f>
        <v>0</v>
      </c>
      <c r="R131" s="127">
        <f>R132</f>
        <v>0</v>
      </c>
      <c r="S131" s="127"/>
      <c r="T131" s="127"/>
      <c r="U131" s="127">
        <f>U132</f>
        <v>0</v>
      </c>
      <c r="V131" s="127">
        <f aca="true" t="shared" si="22" ref="V131:V146">U131</f>
        <v>0</v>
      </c>
    </row>
    <row r="132" spans="1:22" ht="12.75" customHeight="1">
      <c r="A132" s="129">
        <v>32</v>
      </c>
      <c r="B132" s="130" t="s">
        <v>37</v>
      </c>
      <c r="C132" s="148">
        <f>C133+C138+C145</f>
        <v>0</v>
      </c>
      <c r="D132" s="148">
        <f t="shared" si="21"/>
        <v>0</v>
      </c>
      <c r="E132" s="148"/>
      <c r="F132" s="148"/>
      <c r="G132" s="148"/>
      <c r="H132" s="148"/>
      <c r="I132" s="148"/>
      <c r="J132" s="148"/>
      <c r="K132" s="148"/>
      <c r="L132" s="148"/>
      <c r="M132" s="148">
        <f>M133+M138+M145</f>
        <v>0</v>
      </c>
      <c r="N132" s="148"/>
      <c r="O132" s="148">
        <f>O133+O138+O145</f>
        <v>0</v>
      </c>
      <c r="P132" s="148"/>
      <c r="Q132" s="148">
        <f>Q133+Q138+Q145</f>
        <v>0</v>
      </c>
      <c r="R132" s="148">
        <f>R133+R138+R145</f>
        <v>0</v>
      </c>
      <c r="S132" s="131"/>
      <c r="T132" s="131"/>
      <c r="U132" s="131">
        <f>U133+U138+U145</f>
        <v>0</v>
      </c>
      <c r="V132" s="131">
        <f t="shared" si="22"/>
        <v>0</v>
      </c>
    </row>
    <row r="133" spans="1:22" ht="12.75">
      <c r="A133" s="152">
        <v>321</v>
      </c>
      <c r="B133" s="110" t="s">
        <v>38</v>
      </c>
      <c r="C133" s="128">
        <f>C134+C135+C136+C137</f>
        <v>0</v>
      </c>
      <c r="D133" s="128">
        <f t="shared" si="21"/>
        <v>0</v>
      </c>
      <c r="E133" s="128"/>
      <c r="F133" s="128"/>
      <c r="G133" s="128"/>
      <c r="H133" s="128"/>
      <c r="I133" s="128"/>
      <c r="J133" s="128"/>
      <c r="K133" s="153"/>
      <c r="L133" s="153"/>
      <c r="M133" s="153"/>
      <c r="N133" s="153"/>
      <c r="O133" s="153"/>
      <c r="P133" s="153"/>
      <c r="Q133" s="128">
        <f>Q134+Q135+Q136+Q137</f>
        <v>0</v>
      </c>
      <c r="R133" s="128">
        <f>R134+R135+R136+R137</f>
        <v>0</v>
      </c>
      <c r="S133" s="128"/>
      <c r="T133" s="128"/>
      <c r="U133" s="128">
        <f>U134+U135+U136+U137</f>
        <v>0</v>
      </c>
      <c r="V133" s="128">
        <f t="shared" si="22"/>
        <v>0</v>
      </c>
    </row>
    <row r="134" spans="1:22" ht="12.75" customHeight="1">
      <c r="A134" s="108">
        <v>3211</v>
      </c>
      <c r="B134" s="109" t="s">
        <v>65</v>
      </c>
      <c r="C134" s="112">
        <f>E134+G134+I134+K134+M134+N134+Q134</f>
        <v>0</v>
      </c>
      <c r="D134" s="112">
        <f t="shared" si="21"/>
        <v>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64"/>
      <c r="R134" s="164"/>
      <c r="S134" s="112"/>
      <c r="T134" s="112"/>
      <c r="U134" s="111">
        <f>C134</f>
        <v>0</v>
      </c>
      <c r="V134" s="111">
        <f t="shared" si="22"/>
        <v>0</v>
      </c>
    </row>
    <row r="135" spans="1:22" ht="12.75">
      <c r="A135" s="108">
        <v>3212</v>
      </c>
      <c r="B135" s="109" t="s">
        <v>66</v>
      </c>
      <c r="C135" s="112">
        <f>E135+G135+I135+K135+M135+N135+Q135</f>
        <v>0</v>
      </c>
      <c r="D135" s="112">
        <f t="shared" si="21"/>
        <v>0</v>
      </c>
      <c r="E135" s="111"/>
      <c r="F135" s="111"/>
      <c r="G135" s="111"/>
      <c r="H135" s="111"/>
      <c r="I135" s="111"/>
      <c r="J135" s="111"/>
      <c r="K135" s="112"/>
      <c r="L135" s="112"/>
      <c r="M135" s="111"/>
      <c r="N135" s="111"/>
      <c r="O135" s="111"/>
      <c r="P135" s="111"/>
      <c r="Q135" s="111"/>
      <c r="R135" s="111"/>
      <c r="S135" s="111"/>
      <c r="T135" s="111"/>
      <c r="U135" s="111">
        <f>C135</f>
        <v>0</v>
      </c>
      <c r="V135" s="111">
        <f t="shared" si="22"/>
        <v>0</v>
      </c>
    </row>
    <row r="136" spans="1:22" ht="12.75" customHeight="1">
      <c r="A136" s="108">
        <v>3213</v>
      </c>
      <c r="B136" s="109" t="s">
        <v>67</v>
      </c>
      <c r="C136" s="112">
        <f>E136+G136+I136+K136+M136+N136+Q136</f>
        <v>0</v>
      </c>
      <c r="D136" s="112">
        <f t="shared" si="21"/>
        <v>0</v>
      </c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1">
        <f>C136</f>
        <v>0</v>
      </c>
      <c r="V136" s="111">
        <f t="shared" si="22"/>
        <v>0</v>
      </c>
    </row>
    <row r="137" spans="1:22" ht="12.75">
      <c r="A137" s="108">
        <v>3214</v>
      </c>
      <c r="B137" s="109" t="s">
        <v>77</v>
      </c>
      <c r="C137" s="112">
        <f>E137+G137+I137+K137+M137+N137+Q137</f>
        <v>0</v>
      </c>
      <c r="D137" s="112">
        <f t="shared" si="21"/>
        <v>0</v>
      </c>
      <c r="E137" s="111"/>
      <c r="F137" s="111"/>
      <c r="G137" s="111"/>
      <c r="H137" s="111"/>
      <c r="I137" s="111"/>
      <c r="J137" s="111"/>
      <c r="K137" s="112"/>
      <c r="L137" s="112"/>
      <c r="M137" s="111"/>
      <c r="N137" s="111"/>
      <c r="O137" s="111"/>
      <c r="P137" s="111"/>
      <c r="Q137" s="112"/>
      <c r="R137" s="112"/>
      <c r="S137" s="111"/>
      <c r="T137" s="111"/>
      <c r="U137" s="111">
        <f>C137</f>
        <v>0</v>
      </c>
      <c r="V137" s="111">
        <f t="shared" si="22"/>
        <v>0</v>
      </c>
    </row>
    <row r="138" spans="1:22" ht="12.75" customHeight="1">
      <c r="A138" s="152">
        <v>322</v>
      </c>
      <c r="B138" s="110" t="s">
        <v>39</v>
      </c>
      <c r="C138" s="153">
        <f>C139+C140+C141+C142+C144+C143</f>
        <v>0</v>
      </c>
      <c r="D138" s="153">
        <f t="shared" si="21"/>
        <v>0</v>
      </c>
      <c r="E138" s="153"/>
      <c r="F138" s="153"/>
      <c r="G138" s="153"/>
      <c r="H138" s="153"/>
      <c r="I138" s="153"/>
      <c r="J138" s="153"/>
      <c r="K138" s="153"/>
      <c r="L138" s="153"/>
      <c r="M138" s="153">
        <f>SUM(M139:M144)</f>
        <v>0</v>
      </c>
      <c r="N138" s="153"/>
      <c r="O138" s="153">
        <f>SUM(O139:O144)</f>
        <v>0</v>
      </c>
      <c r="P138" s="153"/>
      <c r="Q138" s="153">
        <f>SUM(Q139:Q144)</f>
        <v>0</v>
      </c>
      <c r="R138" s="153">
        <f>SUM(R139:R144)</f>
        <v>0</v>
      </c>
      <c r="S138" s="153"/>
      <c r="T138" s="153"/>
      <c r="U138" s="128">
        <f>U139+U140+U141+U142+U143+U144</f>
        <v>0</v>
      </c>
      <c r="V138" s="128">
        <f t="shared" si="22"/>
        <v>0</v>
      </c>
    </row>
    <row r="139" spans="1:22" ht="12.75">
      <c r="A139" s="108">
        <v>3221</v>
      </c>
      <c r="B139" s="109" t="s">
        <v>51</v>
      </c>
      <c r="C139" s="112">
        <f aca="true" t="shared" si="23" ref="C139:C144">E139+G139+I139+K139+M139+N139+Q139</f>
        <v>0</v>
      </c>
      <c r="D139" s="112">
        <f t="shared" si="21"/>
        <v>0</v>
      </c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64"/>
      <c r="R139" s="164"/>
      <c r="S139" s="112"/>
      <c r="T139" s="112"/>
      <c r="U139" s="111">
        <f aca="true" t="shared" si="24" ref="U139:U144">C139</f>
        <v>0</v>
      </c>
      <c r="V139" s="111">
        <f t="shared" si="22"/>
        <v>0</v>
      </c>
    </row>
    <row r="140" spans="1:22" ht="12.75" customHeight="1">
      <c r="A140" s="108">
        <v>3225</v>
      </c>
      <c r="B140" s="109" t="s">
        <v>54</v>
      </c>
      <c r="C140" s="112">
        <f t="shared" si="23"/>
        <v>0</v>
      </c>
      <c r="D140" s="112">
        <f t="shared" si="21"/>
        <v>0</v>
      </c>
      <c r="E140" s="111"/>
      <c r="F140" s="111"/>
      <c r="G140" s="112"/>
      <c r="H140" s="112"/>
      <c r="I140" s="112"/>
      <c r="J140" s="112"/>
      <c r="K140" s="112"/>
      <c r="L140" s="112"/>
      <c r="M140" s="112"/>
      <c r="N140" s="112"/>
      <c r="O140" s="165"/>
      <c r="P140" s="112"/>
      <c r="Q140" s="164"/>
      <c r="R140" s="164"/>
      <c r="S140" s="112"/>
      <c r="T140" s="112"/>
      <c r="U140" s="111">
        <f t="shared" si="24"/>
        <v>0</v>
      </c>
      <c r="V140" s="111">
        <f t="shared" si="22"/>
        <v>0</v>
      </c>
    </row>
    <row r="141" spans="1:22" ht="12.75">
      <c r="A141" s="108">
        <v>3227</v>
      </c>
      <c r="B141" s="109" t="s">
        <v>76</v>
      </c>
      <c r="C141" s="112">
        <f t="shared" si="23"/>
        <v>0</v>
      </c>
      <c r="D141" s="112">
        <f t="shared" si="21"/>
        <v>0</v>
      </c>
      <c r="E141" s="111"/>
      <c r="F141" s="111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64"/>
      <c r="R141" s="205"/>
      <c r="S141" s="112"/>
      <c r="T141" s="112"/>
      <c r="U141" s="111">
        <f t="shared" si="24"/>
        <v>0</v>
      </c>
      <c r="V141" s="111">
        <f t="shared" si="22"/>
        <v>0</v>
      </c>
    </row>
    <row r="142" spans="1:22" ht="12.75" customHeight="1">
      <c r="A142" s="108">
        <v>323</v>
      </c>
      <c r="B142" s="109" t="s">
        <v>40</v>
      </c>
      <c r="C142" s="112">
        <f t="shared" si="23"/>
        <v>0</v>
      </c>
      <c r="D142" s="112">
        <f t="shared" si="21"/>
        <v>0</v>
      </c>
      <c r="E142" s="111"/>
      <c r="F142" s="111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1">
        <f t="shared" si="24"/>
        <v>0</v>
      </c>
      <c r="V142" s="111">
        <f t="shared" si="22"/>
        <v>0</v>
      </c>
    </row>
    <row r="143" spans="1:22" ht="12.75" customHeight="1">
      <c r="A143" s="108">
        <v>3231</v>
      </c>
      <c r="B143" s="109" t="s">
        <v>55</v>
      </c>
      <c r="C143" s="112">
        <f t="shared" si="23"/>
        <v>0</v>
      </c>
      <c r="D143" s="112">
        <f t="shared" si="21"/>
        <v>0</v>
      </c>
      <c r="E143" s="111"/>
      <c r="F143" s="111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1">
        <f t="shared" si="24"/>
        <v>0</v>
      </c>
      <c r="V143" s="111"/>
    </row>
    <row r="144" spans="1:22" ht="12.75">
      <c r="A144" s="108">
        <v>3237</v>
      </c>
      <c r="B144" s="109" t="s">
        <v>157</v>
      </c>
      <c r="C144" s="112">
        <f t="shared" si="23"/>
        <v>0</v>
      </c>
      <c r="D144" s="112">
        <f t="shared" si="21"/>
        <v>0</v>
      </c>
      <c r="E144" s="111"/>
      <c r="F144" s="111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64"/>
      <c r="R144" s="164"/>
      <c r="S144" s="112"/>
      <c r="T144" s="112"/>
      <c r="U144" s="111">
        <f t="shared" si="24"/>
        <v>0</v>
      </c>
      <c r="V144" s="111">
        <f t="shared" si="22"/>
        <v>0</v>
      </c>
    </row>
    <row r="145" spans="1:22" ht="12.75" customHeight="1">
      <c r="A145" s="152">
        <v>329</v>
      </c>
      <c r="B145" s="110" t="s">
        <v>41</v>
      </c>
      <c r="C145" s="153">
        <f>C146</f>
        <v>0</v>
      </c>
      <c r="D145" s="153">
        <f t="shared" si="21"/>
        <v>0</v>
      </c>
      <c r="E145" s="153"/>
      <c r="F145" s="153"/>
      <c r="G145" s="153"/>
      <c r="H145" s="153"/>
      <c r="I145" s="153"/>
      <c r="J145" s="153"/>
      <c r="K145" s="153"/>
      <c r="L145" s="153"/>
      <c r="M145" s="153">
        <f>SUM(M146)</f>
        <v>0</v>
      </c>
      <c r="N145" s="153"/>
      <c r="O145" s="153">
        <f>SUM(O146:O147)</f>
        <v>0</v>
      </c>
      <c r="P145" s="153"/>
      <c r="Q145" s="153">
        <f>SUM(Q146)</f>
        <v>0</v>
      </c>
      <c r="R145" s="153">
        <f>SUM(R146)</f>
        <v>0</v>
      </c>
      <c r="S145" s="153"/>
      <c r="T145" s="153"/>
      <c r="U145" s="128">
        <f>U146</f>
        <v>0</v>
      </c>
      <c r="V145" s="128">
        <f t="shared" si="22"/>
        <v>0</v>
      </c>
    </row>
    <row r="146" spans="1:22" ht="12.75" customHeight="1">
      <c r="A146" s="108">
        <v>3299</v>
      </c>
      <c r="B146" s="109" t="s">
        <v>41</v>
      </c>
      <c r="C146" s="112">
        <f>E146+G146+I146+K146+M146+N146+Q146+S146+T146</f>
        <v>0</v>
      </c>
      <c r="D146" s="112">
        <f t="shared" si="21"/>
        <v>0</v>
      </c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65"/>
      <c r="P146" s="112"/>
      <c r="Q146" s="164"/>
      <c r="R146" s="164"/>
      <c r="S146" s="112"/>
      <c r="T146" s="112"/>
      <c r="U146" s="111">
        <f>C146</f>
        <v>0</v>
      </c>
      <c r="V146" s="111">
        <f t="shared" si="22"/>
        <v>0</v>
      </c>
    </row>
    <row r="147" spans="1:22" ht="12.75" customHeight="1">
      <c r="A147" s="169"/>
      <c r="B147" s="170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3"/>
      <c r="T147" s="168"/>
      <c r="U147" s="163"/>
      <c r="V147" s="168"/>
    </row>
    <row r="148" spans="1:22" ht="12.75">
      <c r="A148" s="269" t="s">
        <v>85</v>
      </c>
      <c r="B148" s="270"/>
      <c r="C148" s="143">
        <f>C13+C53+C106+C131+C147+C30</f>
        <v>0</v>
      </c>
      <c r="D148" s="143">
        <f>D13+D53+D106+D131+D147+D30+D94</f>
        <v>0</v>
      </c>
      <c r="E148" s="143">
        <f>E13+E53+E147</f>
        <v>0</v>
      </c>
      <c r="F148" s="143">
        <f>F13+F53+F147</f>
        <v>0</v>
      </c>
      <c r="G148" s="143">
        <f>G53+G94</f>
        <v>0</v>
      </c>
      <c r="H148" s="143">
        <f>H53+H94</f>
        <v>0</v>
      </c>
      <c r="I148" s="143">
        <f>I53+I106</f>
        <v>0</v>
      </c>
      <c r="J148" s="143">
        <f>J53+J106</f>
        <v>0</v>
      </c>
      <c r="K148" s="143">
        <f>K53+K106+K131+K147</f>
        <v>0</v>
      </c>
      <c r="L148" s="143">
        <f>L53+L106+L131+L147</f>
        <v>0</v>
      </c>
      <c r="M148" s="143">
        <f>M131+M106+M53+M30</f>
        <v>0</v>
      </c>
      <c r="N148" s="143"/>
      <c r="O148" s="143">
        <f>O131+O106+O53+O30</f>
        <v>0</v>
      </c>
      <c r="P148" s="143"/>
      <c r="Q148" s="143">
        <f>Q106+Q131+Q53</f>
        <v>0</v>
      </c>
      <c r="R148" s="143">
        <f>R106+R131+R53</f>
        <v>0</v>
      </c>
      <c r="S148" s="143">
        <f>S147+S53</f>
        <v>0</v>
      </c>
      <c r="T148" s="143">
        <f>T147+T53</f>
        <v>0</v>
      </c>
      <c r="U148" s="143">
        <f>U53+U106+U131+U13+U30</f>
        <v>0</v>
      </c>
      <c r="V148" s="143">
        <f>U148</f>
        <v>0</v>
      </c>
    </row>
    <row r="149" spans="1:22" ht="12.75" customHeight="1">
      <c r="A149" s="92"/>
      <c r="B149" s="95"/>
      <c r="C149" s="117"/>
      <c r="D149" s="117"/>
      <c r="E149" s="118"/>
      <c r="F149" s="118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8"/>
      <c r="V149" s="118"/>
    </row>
    <row r="150" spans="1:22" ht="12.75">
      <c r="A150" s="92"/>
      <c r="B150" s="95"/>
      <c r="C150" s="117"/>
      <c r="D150" s="117"/>
      <c r="E150" s="118"/>
      <c r="F150" s="118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8"/>
      <c r="V150" s="118"/>
    </row>
    <row r="151" spans="1:22" ht="12.75" customHeight="1">
      <c r="A151" s="92"/>
      <c r="B151" s="95"/>
      <c r="C151" s="117"/>
      <c r="D151" s="117"/>
      <c r="E151" s="118"/>
      <c r="F151" s="118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8"/>
      <c r="V151" s="118"/>
    </row>
    <row r="152" spans="1:22" ht="11.25" customHeight="1">
      <c r="A152" s="92"/>
      <c r="B152" s="272" t="s">
        <v>96</v>
      </c>
      <c r="C152" s="273"/>
      <c r="D152" s="177"/>
      <c r="E152"/>
      <c r="F152"/>
      <c r="G152"/>
      <c r="H152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8"/>
      <c r="V152" s="118"/>
    </row>
    <row r="153" spans="1:22" ht="12.75" customHeight="1">
      <c r="A153" s="92"/>
      <c r="B153" s="271" t="s">
        <v>97</v>
      </c>
      <c r="C153" s="266"/>
      <c r="D153"/>
      <c r="E153"/>
      <c r="F153"/>
      <c r="G153"/>
      <c r="H153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8"/>
      <c r="V153" s="118"/>
    </row>
    <row r="154" spans="1:22" ht="12.75">
      <c r="A154" s="92"/>
      <c r="B154" s="95"/>
      <c r="C154" s="117"/>
      <c r="D154" s="117"/>
      <c r="E154" s="118"/>
      <c r="F154" s="118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8"/>
      <c r="V154" s="118"/>
    </row>
    <row r="155" spans="1:22" ht="12.75" customHeight="1">
      <c r="A155" s="139" t="s">
        <v>98</v>
      </c>
      <c r="B155" s="212" t="s">
        <v>114</v>
      </c>
      <c r="C155" s="213"/>
      <c r="D155" s="218"/>
      <c r="E155" s="213"/>
      <c r="F155" s="218"/>
      <c r="G155" s="212"/>
      <c r="H155" s="217"/>
      <c r="I155" s="212"/>
      <c r="J155" s="217"/>
      <c r="K155" s="212"/>
      <c r="L155" s="217"/>
      <c r="M155" s="212"/>
      <c r="N155" s="212"/>
      <c r="O155" s="217"/>
      <c r="P155" s="217"/>
      <c r="Q155" s="212"/>
      <c r="R155" s="217"/>
      <c r="S155" s="212"/>
      <c r="T155" s="212"/>
      <c r="U155" s="212"/>
      <c r="V155" s="212"/>
    </row>
    <row r="156" spans="1:22" ht="12.75">
      <c r="A156" s="125">
        <v>3</v>
      </c>
      <c r="B156" s="126" t="s">
        <v>32</v>
      </c>
      <c r="C156" s="127">
        <f>C157</f>
        <v>0</v>
      </c>
      <c r="D156" s="127">
        <f aca="true" t="shared" si="25" ref="D156:D162">F156+H156+J156+L156+O156+P156+R156</f>
        <v>0</v>
      </c>
      <c r="E156" s="127"/>
      <c r="F156" s="127"/>
      <c r="G156" s="127">
        <f>G157</f>
        <v>0</v>
      </c>
      <c r="H156" s="127">
        <f>H157</f>
        <v>0</v>
      </c>
      <c r="I156" s="127"/>
      <c r="J156" s="127"/>
      <c r="K156" s="127"/>
      <c r="L156" s="127"/>
      <c r="M156" s="127"/>
      <c r="N156" s="127">
        <f>N157</f>
        <v>0</v>
      </c>
      <c r="O156" s="127"/>
      <c r="P156" s="127">
        <f>P157</f>
        <v>0</v>
      </c>
      <c r="Q156" s="127"/>
      <c r="R156" s="127"/>
      <c r="S156" s="127"/>
      <c r="T156" s="127"/>
      <c r="U156" s="127">
        <f>U157</f>
        <v>0</v>
      </c>
      <c r="V156" s="127">
        <f>U156</f>
        <v>0</v>
      </c>
    </row>
    <row r="157" spans="1:22" ht="12.75" customHeight="1">
      <c r="A157" s="129">
        <v>32</v>
      </c>
      <c r="B157" s="171" t="s">
        <v>99</v>
      </c>
      <c r="C157" s="148">
        <f>C158+C167+C163+C165</f>
        <v>0</v>
      </c>
      <c r="D157" s="148">
        <f t="shared" si="25"/>
        <v>0</v>
      </c>
      <c r="E157" s="148"/>
      <c r="F157" s="148"/>
      <c r="G157" s="148">
        <f>G158+G163+G165+G167</f>
        <v>0</v>
      </c>
      <c r="H157" s="148">
        <f>H158+H163+H165+H167</f>
        <v>0</v>
      </c>
      <c r="I157" s="148"/>
      <c r="J157" s="148"/>
      <c r="K157" s="148"/>
      <c r="L157" s="148"/>
      <c r="M157" s="148"/>
      <c r="N157" s="148">
        <f>N158+N163+N165+N167</f>
        <v>0</v>
      </c>
      <c r="O157" s="148"/>
      <c r="P157" s="148">
        <f>P158+P163+P165+P167</f>
        <v>0</v>
      </c>
      <c r="Q157" s="148"/>
      <c r="R157" s="148"/>
      <c r="S157" s="148"/>
      <c r="T157" s="148"/>
      <c r="U157" s="131">
        <f>U158+U163+U165+U167</f>
        <v>0</v>
      </c>
      <c r="V157" s="131">
        <f aca="true" t="shared" si="26" ref="V157:V166">U157</f>
        <v>0</v>
      </c>
    </row>
    <row r="158" spans="1:22" ht="12.75">
      <c r="A158" s="152">
        <v>321</v>
      </c>
      <c r="B158" s="110" t="s">
        <v>100</v>
      </c>
      <c r="C158" s="153">
        <f>C159+C160+C161+C162</f>
        <v>0</v>
      </c>
      <c r="D158" s="153">
        <f t="shared" si="25"/>
        <v>0</v>
      </c>
      <c r="E158" s="153"/>
      <c r="F158" s="153"/>
      <c r="G158" s="153">
        <f>G159+G160+G161+G162</f>
        <v>0</v>
      </c>
      <c r="H158" s="153">
        <f>SUM(H159:H162)</f>
        <v>0</v>
      </c>
      <c r="I158" s="153"/>
      <c r="J158" s="153"/>
      <c r="K158" s="153"/>
      <c r="L158" s="153"/>
      <c r="M158" s="153"/>
      <c r="N158" s="153">
        <f>N159+N160+N161+N162</f>
        <v>0</v>
      </c>
      <c r="O158" s="153"/>
      <c r="P158" s="153">
        <f>SUM(P159:P162)</f>
        <v>0</v>
      </c>
      <c r="Q158" s="153"/>
      <c r="R158" s="153"/>
      <c r="S158" s="153"/>
      <c r="T158" s="153"/>
      <c r="U158" s="128">
        <f>U159+U160+U161+U162</f>
        <v>0</v>
      </c>
      <c r="V158" s="128">
        <f t="shared" si="26"/>
        <v>0</v>
      </c>
    </row>
    <row r="159" spans="1:22" ht="12.75" customHeight="1">
      <c r="A159" s="108">
        <v>3211</v>
      </c>
      <c r="B159" s="109" t="s">
        <v>65</v>
      </c>
      <c r="C159" s="112">
        <f>E159+G159+I159+K159+M159+N159+Q159</f>
        <v>0</v>
      </c>
      <c r="D159" s="112">
        <f t="shared" si="25"/>
        <v>0</v>
      </c>
      <c r="E159" s="112"/>
      <c r="F159" s="112"/>
      <c r="G159" s="164"/>
      <c r="H159" s="164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1">
        <f>C159</f>
        <v>0</v>
      </c>
      <c r="V159" s="111">
        <f t="shared" si="26"/>
        <v>0</v>
      </c>
    </row>
    <row r="160" spans="1:22" ht="12.75">
      <c r="A160" s="162">
        <v>3212</v>
      </c>
      <c r="B160" s="161" t="s">
        <v>101</v>
      </c>
      <c r="C160" s="112"/>
      <c r="D160" s="112"/>
      <c r="E160" s="165"/>
      <c r="F160" s="165"/>
      <c r="G160" s="210"/>
      <c r="H160" s="210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11">
        <f>C160</f>
        <v>0</v>
      </c>
      <c r="V160" s="163">
        <f t="shared" si="26"/>
        <v>0</v>
      </c>
    </row>
    <row r="161" spans="1:22" ht="12.75" customHeight="1">
      <c r="A161" s="108">
        <v>3213</v>
      </c>
      <c r="B161" s="109" t="s">
        <v>67</v>
      </c>
      <c r="C161" s="112"/>
      <c r="D161" s="112"/>
      <c r="E161" s="112"/>
      <c r="F161" s="112"/>
      <c r="G161" s="164"/>
      <c r="H161" s="164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1">
        <f>C161</f>
        <v>0</v>
      </c>
      <c r="V161" s="111">
        <f t="shared" si="26"/>
        <v>0</v>
      </c>
    </row>
    <row r="162" spans="1:22" ht="12.75">
      <c r="A162" s="162">
        <v>3214</v>
      </c>
      <c r="B162" s="161" t="s">
        <v>77</v>
      </c>
      <c r="C162" s="112">
        <f>G162</f>
        <v>0</v>
      </c>
      <c r="D162" s="112">
        <f t="shared" si="25"/>
        <v>0</v>
      </c>
      <c r="E162" s="165"/>
      <c r="F162" s="165"/>
      <c r="G162" s="210"/>
      <c r="H162" s="210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11">
        <f>C162</f>
        <v>0</v>
      </c>
      <c r="V162" s="163">
        <f t="shared" si="26"/>
        <v>0</v>
      </c>
    </row>
    <row r="163" spans="1:22" ht="12.75" customHeight="1">
      <c r="A163" s="152">
        <v>322</v>
      </c>
      <c r="B163" s="110" t="s">
        <v>39</v>
      </c>
      <c r="C163" s="153">
        <f>C164</f>
        <v>0</v>
      </c>
      <c r="D163" s="153"/>
      <c r="E163" s="153"/>
      <c r="F163" s="153"/>
      <c r="G163" s="153">
        <f>G164</f>
        <v>0</v>
      </c>
      <c r="H163" s="153"/>
      <c r="I163" s="153"/>
      <c r="J163" s="153"/>
      <c r="K163" s="153"/>
      <c r="L163" s="153"/>
      <c r="M163" s="153"/>
      <c r="N163" s="153">
        <f>N164</f>
        <v>0</v>
      </c>
      <c r="O163" s="153"/>
      <c r="P163" s="153"/>
      <c r="Q163" s="153"/>
      <c r="R163" s="153"/>
      <c r="S163" s="153"/>
      <c r="T163" s="153"/>
      <c r="U163" s="128">
        <f>U164</f>
        <v>0</v>
      </c>
      <c r="V163" s="128">
        <f>V164</f>
        <v>0</v>
      </c>
    </row>
    <row r="164" spans="1:22" ht="12.75">
      <c r="A164" s="108">
        <v>3221</v>
      </c>
      <c r="B164" s="109" t="s">
        <v>109</v>
      </c>
      <c r="C164" s="112">
        <f>E164+G164+I164+K164+M164+N164+Q164</f>
        <v>0</v>
      </c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1">
        <f>C164</f>
        <v>0</v>
      </c>
      <c r="V164" s="111">
        <f>U164</f>
        <v>0</v>
      </c>
    </row>
    <row r="165" spans="1:22" ht="12.75" customHeight="1">
      <c r="A165" s="152">
        <v>323</v>
      </c>
      <c r="B165" s="110" t="s">
        <v>40</v>
      </c>
      <c r="C165" s="153">
        <f>C166</f>
        <v>0</v>
      </c>
      <c r="D165" s="153"/>
      <c r="E165" s="153"/>
      <c r="F165" s="153"/>
      <c r="G165" s="153">
        <f>G166</f>
        <v>0</v>
      </c>
      <c r="H165" s="153"/>
      <c r="I165" s="153"/>
      <c r="J165" s="153"/>
      <c r="K165" s="153"/>
      <c r="L165" s="153"/>
      <c r="M165" s="153"/>
      <c r="N165" s="153">
        <f>N166</f>
        <v>0</v>
      </c>
      <c r="O165" s="153"/>
      <c r="P165" s="153"/>
      <c r="Q165" s="153"/>
      <c r="R165" s="153"/>
      <c r="S165" s="153"/>
      <c r="T165" s="153"/>
      <c r="U165" s="128">
        <f>U166</f>
        <v>0</v>
      </c>
      <c r="V165" s="128">
        <f>V166</f>
        <v>0</v>
      </c>
    </row>
    <row r="166" spans="1:22" ht="12.75">
      <c r="A166" s="108">
        <v>3237</v>
      </c>
      <c r="B166" s="109" t="s">
        <v>60</v>
      </c>
      <c r="C166" s="112">
        <f>E166+G166+I166+K166+M166+N166+Q166</f>
        <v>0</v>
      </c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1">
        <f>C166</f>
        <v>0</v>
      </c>
      <c r="V166" s="111">
        <f t="shared" si="26"/>
        <v>0</v>
      </c>
    </row>
    <row r="167" spans="1:22" ht="12.75" customHeight="1">
      <c r="A167" s="152">
        <v>329</v>
      </c>
      <c r="B167" s="110" t="s">
        <v>41</v>
      </c>
      <c r="C167" s="153">
        <f>C168+C169</f>
        <v>0</v>
      </c>
      <c r="D167" s="153">
        <f>F167+H167+J167+L167+O167+P167+R167</f>
        <v>0</v>
      </c>
      <c r="E167" s="153"/>
      <c r="F167" s="153"/>
      <c r="G167" s="153">
        <f>G168+G169</f>
        <v>0</v>
      </c>
      <c r="H167" s="153">
        <f>SUM(H168:H169)</f>
        <v>0</v>
      </c>
      <c r="I167" s="153"/>
      <c r="J167" s="153"/>
      <c r="K167" s="153"/>
      <c r="L167" s="153"/>
      <c r="M167" s="153"/>
      <c r="N167" s="153">
        <f>N168+N169</f>
        <v>0</v>
      </c>
      <c r="O167" s="153"/>
      <c r="P167" s="153"/>
      <c r="Q167" s="153"/>
      <c r="R167" s="153"/>
      <c r="S167" s="153"/>
      <c r="T167" s="153"/>
      <c r="U167" s="128">
        <f>U168+U169</f>
        <v>0</v>
      </c>
      <c r="V167" s="128">
        <f>U167</f>
        <v>0</v>
      </c>
    </row>
    <row r="168" spans="1:22" ht="12.75">
      <c r="A168" s="162">
        <v>3293</v>
      </c>
      <c r="B168" s="161" t="s">
        <v>185</v>
      </c>
      <c r="C168" s="165">
        <f>E168+G168+I168+K168+M168+N168+Q168</f>
        <v>0</v>
      </c>
      <c r="D168" s="165">
        <f>F168+H168+J168+L168+O168+P168+R168</f>
        <v>0</v>
      </c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3">
        <f>C168</f>
        <v>0</v>
      </c>
      <c r="V168" s="163">
        <f>U168</f>
        <v>0</v>
      </c>
    </row>
    <row r="169" spans="1:22" ht="12.75" customHeight="1">
      <c r="A169" s="108">
        <v>3299</v>
      </c>
      <c r="B169" s="109" t="s">
        <v>41</v>
      </c>
      <c r="C169" s="165">
        <f>G169</f>
        <v>0</v>
      </c>
      <c r="D169" s="165">
        <f>F169+H169+J169+L169+O169+P169+R169</f>
        <v>0</v>
      </c>
      <c r="E169" s="165"/>
      <c r="F169" s="165"/>
      <c r="G169" s="210"/>
      <c r="H169" s="210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3">
        <f>C169</f>
        <v>0</v>
      </c>
      <c r="V169" s="163">
        <f>U169</f>
        <v>0</v>
      </c>
    </row>
    <row r="170" spans="1:22" ht="12.75">
      <c r="A170" s="108"/>
      <c r="B170" s="10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</row>
    <row r="171" spans="1:22" ht="12.75" customHeight="1">
      <c r="A171" s="269" t="s">
        <v>85</v>
      </c>
      <c r="B171" s="270"/>
      <c r="C171" s="143">
        <f>C156</f>
        <v>0</v>
      </c>
      <c r="D171" s="143">
        <f>D156</f>
        <v>0</v>
      </c>
      <c r="E171" s="143"/>
      <c r="F171" s="143"/>
      <c r="G171" s="143">
        <f>G156</f>
        <v>0</v>
      </c>
      <c r="H171" s="143">
        <f>H156</f>
        <v>0</v>
      </c>
      <c r="I171" s="143"/>
      <c r="J171" s="143"/>
      <c r="K171" s="143"/>
      <c r="L171" s="143"/>
      <c r="M171" s="143"/>
      <c r="N171" s="143">
        <f>N156</f>
        <v>0</v>
      </c>
      <c r="O171" s="143"/>
      <c r="P171" s="143">
        <f>P156</f>
        <v>0</v>
      </c>
      <c r="Q171" s="143"/>
      <c r="R171" s="143"/>
      <c r="S171" s="143"/>
      <c r="T171" s="143"/>
      <c r="U171" s="143">
        <f>U156</f>
        <v>0</v>
      </c>
      <c r="V171" s="143">
        <f>V156</f>
        <v>0</v>
      </c>
    </row>
    <row r="172" spans="1:22" ht="12.75">
      <c r="A172" s="92"/>
      <c r="B172" s="95"/>
      <c r="C172" s="117"/>
      <c r="D172" s="117"/>
      <c r="E172" s="118"/>
      <c r="F172" s="118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8"/>
      <c r="V172" s="118"/>
    </row>
    <row r="173" spans="1:22" ht="12.75">
      <c r="A173" s="92"/>
      <c r="B173" s="95"/>
      <c r="C173" s="117"/>
      <c r="D173" s="117"/>
      <c r="E173" s="118"/>
      <c r="F173" s="118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8"/>
      <c r="V173" s="118"/>
    </row>
    <row r="174" spans="1:22" ht="12.75">
      <c r="A174" s="92"/>
      <c r="B174" s="95"/>
      <c r="C174" s="117"/>
      <c r="D174" s="117"/>
      <c r="E174" s="118"/>
      <c r="F174" s="118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8"/>
      <c r="V174" s="118"/>
    </row>
    <row r="175" spans="1:22" ht="12.75" customHeight="1">
      <c r="A175" s="92"/>
      <c r="B175" s="95"/>
      <c r="C175" s="117"/>
      <c r="D175" s="117"/>
      <c r="E175" s="118"/>
      <c r="F175" s="118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8"/>
      <c r="V175" s="118"/>
    </row>
    <row r="176" spans="1:22" ht="14.25" customHeight="1">
      <c r="A176" s="92"/>
      <c r="B176" s="272" t="s">
        <v>96</v>
      </c>
      <c r="C176" s="273"/>
      <c r="D176" s="177"/>
      <c r="E176"/>
      <c r="F176"/>
      <c r="G176"/>
      <c r="H176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8"/>
      <c r="V176" s="118"/>
    </row>
    <row r="177" spans="1:22" ht="12.75" customHeight="1">
      <c r="A177" s="92"/>
      <c r="B177" s="271" t="s">
        <v>158</v>
      </c>
      <c r="C177" s="266"/>
      <c r="D177"/>
      <c r="E177"/>
      <c r="F177"/>
      <c r="G177"/>
      <c r="H17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8"/>
      <c r="V177" s="118"/>
    </row>
    <row r="178" spans="1:22" ht="12.75">
      <c r="A178" s="92"/>
      <c r="B178" s="95"/>
      <c r="C178" s="117"/>
      <c r="D178" s="117"/>
      <c r="E178" s="118"/>
      <c r="F178" s="118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8"/>
      <c r="V178" s="118"/>
    </row>
    <row r="179" spans="1:22" ht="12.75" customHeight="1">
      <c r="A179" s="139" t="s">
        <v>159</v>
      </c>
      <c r="B179" s="212" t="s">
        <v>160</v>
      </c>
      <c r="C179" s="213"/>
      <c r="D179" s="218"/>
      <c r="E179" s="213"/>
      <c r="F179" s="218"/>
      <c r="G179" s="212"/>
      <c r="H179" s="217"/>
      <c r="I179" s="212"/>
      <c r="J179" s="217"/>
      <c r="K179" s="212"/>
      <c r="L179" s="217"/>
      <c r="M179" s="212"/>
      <c r="N179" s="212"/>
      <c r="O179" s="217"/>
      <c r="P179" s="217"/>
      <c r="Q179" s="212"/>
      <c r="R179" s="217"/>
      <c r="S179" s="212"/>
      <c r="T179" s="212"/>
      <c r="U179" s="212"/>
      <c r="V179" s="212"/>
    </row>
    <row r="180" spans="1:22" ht="12.75">
      <c r="A180" s="125">
        <v>3</v>
      </c>
      <c r="B180" s="126" t="s">
        <v>32</v>
      </c>
      <c r="C180" s="127">
        <f>C181</f>
        <v>0</v>
      </c>
      <c r="D180" s="127">
        <f>D181</f>
        <v>0</v>
      </c>
      <c r="E180" s="127"/>
      <c r="F180" s="127"/>
      <c r="G180" s="127">
        <f>G181</f>
        <v>0</v>
      </c>
      <c r="H180" s="127">
        <f>H181</f>
        <v>0</v>
      </c>
      <c r="I180" s="127"/>
      <c r="J180" s="127"/>
      <c r="K180" s="127">
        <f>K181</f>
        <v>0</v>
      </c>
      <c r="L180" s="127">
        <f>L181</f>
        <v>0</v>
      </c>
      <c r="M180" s="127"/>
      <c r="N180" s="127">
        <f>N181</f>
        <v>0</v>
      </c>
      <c r="O180" s="127"/>
      <c r="P180" s="127">
        <f>P181</f>
        <v>0</v>
      </c>
      <c r="Q180" s="127"/>
      <c r="R180" s="127"/>
      <c r="S180" s="127"/>
      <c r="T180" s="127"/>
      <c r="U180" s="127">
        <f>U181</f>
        <v>0</v>
      </c>
      <c r="V180" s="127">
        <f>U180</f>
        <v>0</v>
      </c>
    </row>
    <row r="181" spans="1:22" ht="12.75" customHeight="1">
      <c r="A181" s="129">
        <v>32</v>
      </c>
      <c r="B181" s="171" t="s">
        <v>99</v>
      </c>
      <c r="C181" s="131">
        <f>C182+C187+C189+C194</f>
        <v>0</v>
      </c>
      <c r="D181" s="131">
        <f>D182+D187+D189+D194</f>
        <v>0</v>
      </c>
      <c r="E181" s="131"/>
      <c r="F181" s="131"/>
      <c r="G181" s="131">
        <f>G182+G187+G189+G194</f>
        <v>0</v>
      </c>
      <c r="H181" s="131">
        <f>H182+H187+H189+H194</f>
        <v>0</v>
      </c>
      <c r="I181" s="131"/>
      <c r="J181" s="131"/>
      <c r="K181" s="131">
        <f>K182+K187+K189+K194</f>
        <v>0</v>
      </c>
      <c r="L181" s="131">
        <f>L182+L187+L189+L194</f>
        <v>0</v>
      </c>
      <c r="M181" s="131"/>
      <c r="N181" s="131">
        <f>N182+N189</f>
        <v>0</v>
      </c>
      <c r="O181" s="131"/>
      <c r="P181" s="131">
        <f>P182+P187+P189+P192+P194</f>
        <v>0</v>
      </c>
      <c r="Q181" s="148"/>
      <c r="R181" s="148"/>
      <c r="S181" s="148"/>
      <c r="T181" s="148"/>
      <c r="U181" s="131">
        <f>U182+U187+U189+U192+U194</f>
        <v>0</v>
      </c>
      <c r="V181" s="131">
        <f>U181</f>
        <v>0</v>
      </c>
    </row>
    <row r="182" spans="1:22" ht="12.75">
      <c r="A182" s="152">
        <v>321</v>
      </c>
      <c r="B182" s="110" t="s">
        <v>100</v>
      </c>
      <c r="C182" s="128">
        <f>C183+C184+C185+C186</f>
        <v>0</v>
      </c>
      <c r="D182" s="128">
        <f>D183+D184+D185+D186</f>
        <v>0</v>
      </c>
      <c r="E182" s="128"/>
      <c r="F182" s="128"/>
      <c r="G182" s="128">
        <f>G183+G184+G185+G186</f>
        <v>0</v>
      </c>
      <c r="H182" s="128"/>
      <c r="I182" s="128"/>
      <c r="J182" s="128"/>
      <c r="K182" s="128">
        <f>K183+K184+K185+K186</f>
        <v>0</v>
      </c>
      <c r="L182" s="128">
        <f>L183+L184+L185+L186</f>
        <v>0</v>
      </c>
      <c r="M182" s="128"/>
      <c r="N182" s="128">
        <f>N183+N184+N185+N186</f>
        <v>0</v>
      </c>
      <c r="O182" s="128"/>
      <c r="P182" s="128">
        <f>SUM(P183:P186)</f>
        <v>0</v>
      </c>
      <c r="Q182" s="153"/>
      <c r="R182" s="153"/>
      <c r="S182" s="153"/>
      <c r="T182" s="153"/>
      <c r="U182" s="128">
        <f>U183+U184+U185+U186</f>
        <v>0</v>
      </c>
      <c r="V182" s="128">
        <f>U182</f>
        <v>0</v>
      </c>
    </row>
    <row r="183" spans="1:22" ht="12.75" customHeight="1">
      <c r="A183" s="108">
        <v>3211</v>
      </c>
      <c r="B183" s="109" t="s">
        <v>65</v>
      </c>
      <c r="C183" s="165">
        <f>E183+G183+I183+K183+M183+N183+Q183</f>
        <v>0</v>
      </c>
      <c r="D183" s="165">
        <f>F183+H183+J183+L183+P183+O183+R183</f>
        <v>0</v>
      </c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1">
        <f>C183</f>
        <v>0</v>
      </c>
      <c r="V183" s="111">
        <f>U183</f>
        <v>0</v>
      </c>
    </row>
    <row r="184" spans="1:22" ht="12.75">
      <c r="A184" s="162">
        <v>3212</v>
      </c>
      <c r="B184" s="161" t="s">
        <v>101</v>
      </c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11">
        <f>C184</f>
        <v>0</v>
      </c>
      <c r="V184" s="163"/>
    </row>
    <row r="185" spans="1:22" ht="12.75" customHeight="1">
      <c r="A185" s="108">
        <v>3213</v>
      </c>
      <c r="B185" s="109" t="s">
        <v>67</v>
      </c>
      <c r="C185" s="165"/>
      <c r="D185" s="165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1">
        <f>C185</f>
        <v>0</v>
      </c>
      <c r="V185" s="111"/>
    </row>
    <row r="186" spans="1:22" ht="12.75">
      <c r="A186" s="162">
        <v>3214</v>
      </c>
      <c r="B186" s="161" t="s">
        <v>77</v>
      </c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11">
        <f>C186</f>
        <v>0</v>
      </c>
      <c r="V186" s="163"/>
    </row>
    <row r="187" spans="1:22" ht="12.75" customHeight="1">
      <c r="A187" s="152">
        <v>322</v>
      </c>
      <c r="B187" s="110" t="s">
        <v>39</v>
      </c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28"/>
      <c r="V187" s="128"/>
    </row>
    <row r="188" spans="1:22" ht="12.75">
      <c r="A188" s="108">
        <v>3221</v>
      </c>
      <c r="B188" s="109" t="s">
        <v>109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12"/>
      <c r="R188" s="112"/>
      <c r="S188" s="112"/>
      <c r="T188" s="112"/>
      <c r="U188" s="111"/>
      <c r="V188" s="111"/>
    </row>
    <row r="189" spans="1:22" ht="12.75" customHeight="1">
      <c r="A189" s="152">
        <v>323</v>
      </c>
      <c r="B189" s="110" t="s">
        <v>40</v>
      </c>
      <c r="C189" s="227">
        <f>C190+C191</f>
        <v>0</v>
      </c>
      <c r="D189" s="227">
        <f>D190+D191</f>
        <v>0</v>
      </c>
      <c r="E189" s="227"/>
      <c r="F189" s="227"/>
      <c r="G189" s="227"/>
      <c r="H189" s="227"/>
      <c r="I189" s="227"/>
      <c r="J189" s="227"/>
      <c r="K189" s="227">
        <f>SUM(K190:K193)</f>
        <v>0</v>
      </c>
      <c r="L189" s="227"/>
      <c r="M189" s="227"/>
      <c r="N189" s="227">
        <f>N190+N191</f>
        <v>0</v>
      </c>
      <c r="O189" s="227"/>
      <c r="P189" s="227">
        <f>SUM(P190:P191)</f>
        <v>0</v>
      </c>
      <c r="Q189" s="153"/>
      <c r="R189" s="153"/>
      <c r="S189" s="153"/>
      <c r="T189" s="153"/>
      <c r="U189" s="128">
        <f>U190+U191</f>
        <v>0</v>
      </c>
      <c r="V189" s="128">
        <f>U189</f>
        <v>0</v>
      </c>
    </row>
    <row r="190" spans="1:22" ht="12.75">
      <c r="A190" s="162">
        <v>3231</v>
      </c>
      <c r="B190" s="161" t="s">
        <v>55</v>
      </c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3">
        <f>C190</f>
        <v>0</v>
      </c>
      <c r="V190" s="163">
        <f>U190</f>
        <v>0</v>
      </c>
    </row>
    <row r="191" spans="1:22" ht="12.75" customHeight="1">
      <c r="A191" s="108">
        <v>3237</v>
      </c>
      <c r="B191" s="109" t="s">
        <v>60</v>
      </c>
      <c r="C191" s="165">
        <f>E191+G191+I191+K191+M191+N191+Q191</f>
        <v>0</v>
      </c>
      <c r="D191" s="165">
        <f>F191+H191+J191+L191+N191+O191+R191</f>
        <v>0</v>
      </c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63">
        <f>C191</f>
        <v>0</v>
      </c>
      <c r="V191" s="111"/>
    </row>
    <row r="192" spans="1:22" ht="12.75">
      <c r="A192" s="152">
        <v>324</v>
      </c>
      <c r="B192" s="110" t="s">
        <v>161</v>
      </c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28"/>
      <c r="V192" s="128"/>
    </row>
    <row r="193" spans="1:22" ht="12.75" customHeight="1">
      <c r="A193" s="108">
        <v>3241</v>
      </c>
      <c r="B193" s="109" t="s">
        <v>161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1"/>
      <c r="V193" s="111"/>
    </row>
    <row r="194" spans="1:22" ht="12.75">
      <c r="A194" s="152">
        <v>329</v>
      </c>
      <c r="B194" s="110" t="s">
        <v>41</v>
      </c>
      <c r="C194" s="227">
        <f>C195+C196</f>
        <v>0</v>
      </c>
      <c r="D194" s="227">
        <f>F194+H194+J194+L194+O194+P194+R194</f>
        <v>0</v>
      </c>
      <c r="E194" s="227"/>
      <c r="F194" s="227"/>
      <c r="G194" s="227">
        <f>G195+G196</f>
        <v>0</v>
      </c>
      <c r="H194" s="227">
        <f>H195+H196</f>
        <v>0</v>
      </c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28">
        <f>U195+U196+U197</f>
        <v>0</v>
      </c>
      <c r="V194" s="128">
        <f>V195+V196+V197</f>
        <v>0</v>
      </c>
    </row>
    <row r="195" spans="1:22" ht="12.75" customHeight="1">
      <c r="A195" s="162">
        <v>3291</v>
      </c>
      <c r="B195" s="181" t="s">
        <v>167</v>
      </c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3">
        <f>C195</f>
        <v>0</v>
      </c>
      <c r="V195" s="163">
        <f>U195</f>
        <v>0</v>
      </c>
    </row>
    <row r="196" spans="1:22" ht="12.75">
      <c r="A196" s="108">
        <v>3299</v>
      </c>
      <c r="B196" s="109" t="s">
        <v>41</v>
      </c>
      <c r="C196" s="165">
        <f>E196+G196+I196+K196+M196+N196+Q196</f>
        <v>0</v>
      </c>
      <c r="D196" s="165">
        <f>F196+H196+J196+L196+N196+O196+R196</f>
        <v>0</v>
      </c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3">
        <f>C196</f>
        <v>0</v>
      </c>
      <c r="V196" s="163">
        <f>U196</f>
        <v>0</v>
      </c>
    </row>
    <row r="197" spans="1:22" ht="12.75" customHeight="1">
      <c r="A197" s="108"/>
      <c r="B197" s="10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63">
        <f>C197</f>
        <v>0</v>
      </c>
      <c r="V197" s="112"/>
    </row>
    <row r="198" spans="1:22" ht="12.75">
      <c r="A198" s="269" t="s">
        <v>85</v>
      </c>
      <c r="B198" s="270"/>
      <c r="C198" s="143">
        <f>C180</f>
        <v>0</v>
      </c>
      <c r="D198" s="143">
        <f>D180</f>
        <v>0</v>
      </c>
      <c r="E198" s="143"/>
      <c r="F198" s="143"/>
      <c r="G198" s="143">
        <f>G180</f>
        <v>0</v>
      </c>
      <c r="H198" s="143">
        <f>H180</f>
        <v>0</v>
      </c>
      <c r="I198" s="143"/>
      <c r="J198" s="143"/>
      <c r="K198" s="143">
        <f>K180</f>
        <v>0</v>
      </c>
      <c r="L198" s="143">
        <f>L180</f>
        <v>0</v>
      </c>
      <c r="M198" s="143"/>
      <c r="N198" s="143">
        <f>N180</f>
        <v>0</v>
      </c>
      <c r="O198" s="143"/>
      <c r="P198" s="143">
        <f>P180</f>
        <v>0</v>
      </c>
      <c r="Q198" s="143"/>
      <c r="R198" s="143"/>
      <c r="S198" s="143">
        <f>S180</f>
        <v>0</v>
      </c>
      <c r="T198" s="143">
        <f>T180</f>
        <v>0</v>
      </c>
      <c r="U198" s="143">
        <f>U180</f>
        <v>0</v>
      </c>
      <c r="V198" s="143">
        <f>U198</f>
        <v>0</v>
      </c>
    </row>
    <row r="199" spans="1:22" ht="12.75" customHeight="1">
      <c r="A199" s="92"/>
      <c r="B199" s="95"/>
      <c r="C199" s="117"/>
      <c r="D199" s="117"/>
      <c r="E199" s="118"/>
      <c r="F199" s="118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8"/>
      <c r="V199" s="118"/>
    </row>
    <row r="200" spans="1:22" ht="12.75">
      <c r="A200" s="92"/>
      <c r="B200" s="95"/>
      <c r="C200" s="117"/>
      <c r="D200" s="117"/>
      <c r="E200" s="118"/>
      <c r="F200" s="118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8"/>
      <c r="V200" s="118"/>
    </row>
    <row r="201" spans="1:22" ht="12.75" customHeight="1">
      <c r="A201" s="92"/>
      <c r="B201" s="95"/>
      <c r="C201" s="117"/>
      <c r="D201" s="117"/>
      <c r="E201" s="118"/>
      <c r="F201" s="118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8"/>
      <c r="V201" s="118"/>
    </row>
    <row r="202" spans="1:22" ht="12.75">
      <c r="A202" s="92"/>
      <c r="B202" s="95"/>
      <c r="C202" s="117"/>
      <c r="D202" s="117"/>
      <c r="E202" s="118"/>
      <c r="F202" s="118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8"/>
      <c r="V202" s="118"/>
    </row>
    <row r="203" spans="1:22" ht="12.75" customHeight="1">
      <c r="A203" s="92"/>
      <c r="B203" s="95"/>
      <c r="C203" s="117"/>
      <c r="D203" s="117"/>
      <c r="E203" s="118"/>
      <c r="F203" s="118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8"/>
      <c r="V203" s="118"/>
    </row>
    <row r="204" spans="1:22" ht="12.75">
      <c r="A204" s="92"/>
      <c r="B204" s="272" t="s">
        <v>96</v>
      </c>
      <c r="C204" s="273"/>
      <c r="D204" s="177"/>
      <c r="E204"/>
      <c r="F204"/>
      <c r="G204"/>
      <c r="H204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8"/>
      <c r="V204" s="118"/>
    </row>
    <row r="205" spans="1:22" ht="12.75" customHeight="1">
      <c r="A205" s="92"/>
      <c r="B205" s="293" t="s">
        <v>226</v>
      </c>
      <c r="C205" s="294"/>
      <c r="D205" s="294"/>
      <c r="E205" s="294"/>
      <c r="F205" s="294"/>
      <c r="G205" s="294"/>
      <c r="H205" s="294"/>
      <c r="I205" s="294"/>
      <c r="J205" s="294"/>
      <c r="K205" s="294"/>
      <c r="L205"/>
      <c r="M205" s="117"/>
      <c r="N205" s="117"/>
      <c r="O205" s="117"/>
      <c r="P205" s="117"/>
      <c r="Q205" s="117"/>
      <c r="R205" s="117"/>
      <c r="S205" s="117"/>
      <c r="T205" s="117"/>
      <c r="U205" s="118"/>
      <c r="V205" s="118"/>
    </row>
    <row r="206" spans="1:22" ht="12.75">
      <c r="A206" s="92"/>
      <c r="B206" s="95"/>
      <c r="C206" s="117"/>
      <c r="D206" s="117"/>
      <c r="E206" s="118"/>
      <c r="F206" s="118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8"/>
      <c r="V206" s="118"/>
    </row>
    <row r="207" spans="1:22" ht="12.75" customHeight="1">
      <c r="A207" s="139" t="s">
        <v>159</v>
      </c>
      <c r="B207" s="212" t="s">
        <v>168</v>
      </c>
      <c r="C207" s="213"/>
      <c r="D207" s="218"/>
      <c r="E207" s="213"/>
      <c r="F207" s="218"/>
      <c r="G207" s="212"/>
      <c r="H207" s="217"/>
      <c r="I207" s="212"/>
      <c r="J207" s="217"/>
      <c r="K207" s="212"/>
      <c r="L207" s="217"/>
      <c r="M207" s="212"/>
      <c r="N207" s="212"/>
      <c r="O207" s="217"/>
      <c r="P207" s="217"/>
      <c r="Q207" s="212"/>
      <c r="R207" s="217"/>
      <c r="S207" s="212"/>
      <c r="T207" s="212"/>
      <c r="U207" s="212"/>
      <c r="V207" s="212"/>
    </row>
    <row r="208" spans="1:22" ht="12.75">
      <c r="A208" s="125">
        <v>3</v>
      </c>
      <c r="B208" s="126" t="s">
        <v>32</v>
      </c>
      <c r="C208" s="127">
        <f>C209+C215</f>
        <v>0</v>
      </c>
      <c r="D208" s="127">
        <f>D209+D215</f>
        <v>0</v>
      </c>
      <c r="E208" s="127"/>
      <c r="F208" s="127"/>
      <c r="G208" s="127">
        <f>G209+G215</f>
        <v>0</v>
      </c>
      <c r="H208" s="127"/>
      <c r="I208" s="127"/>
      <c r="J208" s="127"/>
      <c r="K208" s="224">
        <f>K209+K215</f>
        <v>0</v>
      </c>
      <c r="L208" s="224">
        <f>L209+L215</f>
        <v>0</v>
      </c>
      <c r="M208" s="127"/>
      <c r="N208" s="127"/>
      <c r="O208" s="127"/>
      <c r="P208" s="127"/>
      <c r="Q208" s="127"/>
      <c r="R208" s="127"/>
      <c r="S208" s="127"/>
      <c r="T208" s="127"/>
      <c r="U208" s="127">
        <f>U209+U215</f>
        <v>0</v>
      </c>
      <c r="V208" s="127">
        <f aca="true" t="shared" si="27" ref="V208:V217">U208</f>
        <v>0</v>
      </c>
    </row>
    <row r="209" spans="1:22" ht="12.75" customHeight="1">
      <c r="A209" s="129">
        <v>31</v>
      </c>
      <c r="B209" s="130" t="s">
        <v>33</v>
      </c>
      <c r="C209" s="131">
        <f>C210+C212</f>
        <v>0</v>
      </c>
      <c r="D209" s="131">
        <f>D210+D212</f>
        <v>0</v>
      </c>
      <c r="E209" s="131"/>
      <c r="F209" s="131"/>
      <c r="G209" s="131">
        <f>G210+G212</f>
        <v>0</v>
      </c>
      <c r="H209" s="131"/>
      <c r="I209" s="131"/>
      <c r="J209" s="131"/>
      <c r="K209" s="194">
        <f>K210+K212</f>
        <v>0</v>
      </c>
      <c r="L209" s="194">
        <f>L210+L212</f>
        <v>0</v>
      </c>
      <c r="M209" s="148"/>
      <c r="N209" s="148"/>
      <c r="O209" s="148"/>
      <c r="P209" s="148"/>
      <c r="Q209" s="148"/>
      <c r="R209" s="148"/>
      <c r="S209" s="148"/>
      <c r="T209" s="148"/>
      <c r="U209" s="131">
        <f>U210+U212</f>
        <v>0</v>
      </c>
      <c r="V209" s="131">
        <f t="shared" si="27"/>
        <v>0</v>
      </c>
    </row>
    <row r="210" spans="1:22" ht="12.75">
      <c r="A210" s="152">
        <v>311</v>
      </c>
      <c r="B210" s="110" t="s">
        <v>34</v>
      </c>
      <c r="C210" s="128">
        <f>E210+G210+I210+K210+M210+N210+Q210</f>
        <v>0</v>
      </c>
      <c r="D210" s="128">
        <f>F210+H210+J210+L210+N210+O210+R210</f>
        <v>0</v>
      </c>
      <c r="E210" s="128"/>
      <c r="F210" s="128"/>
      <c r="G210" s="128">
        <f>G211</f>
        <v>0</v>
      </c>
      <c r="H210" s="128"/>
      <c r="I210" s="128"/>
      <c r="J210" s="128"/>
      <c r="K210" s="227">
        <f>K211</f>
        <v>0</v>
      </c>
      <c r="L210" s="227">
        <f>L211</f>
        <v>0</v>
      </c>
      <c r="M210" s="153"/>
      <c r="N210" s="153"/>
      <c r="O210" s="153"/>
      <c r="P210" s="153"/>
      <c r="Q210" s="153"/>
      <c r="R210" s="153"/>
      <c r="S210" s="153"/>
      <c r="T210" s="153"/>
      <c r="U210" s="128">
        <f>U211</f>
        <v>0</v>
      </c>
      <c r="V210" s="128">
        <f t="shared" si="27"/>
        <v>0</v>
      </c>
    </row>
    <row r="211" spans="1:22" ht="12.75" customHeight="1">
      <c r="A211" s="108">
        <v>3111</v>
      </c>
      <c r="B211" s="109" t="s">
        <v>70</v>
      </c>
      <c r="C211" s="165">
        <f>E211+G211+I211+K211+M211+N211+Q211</f>
        <v>0</v>
      </c>
      <c r="D211" s="165">
        <f>F211+H211+J211+L211+N211+O211+R211</f>
        <v>0</v>
      </c>
      <c r="E211" s="112"/>
      <c r="F211" s="112"/>
      <c r="G211" s="112"/>
      <c r="H211" s="112"/>
      <c r="I211" s="112"/>
      <c r="J211" s="112"/>
      <c r="K211" s="164"/>
      <c r="L211" s="164"/>
      <c r="M211" s="112"/>
      <c r="N211" s="112"/>
      <c r="O211" s="112"/>
      <c r="P211" s="112"/>
      <c r="Q211" s="112"/>
      <c r="R211" s="112"/>
      <c r="S211" s="112"/>
      <c r="T211" s="112"/>
      <c r="U211" s="111">
        <f>C211</f>
        <v>0</v>
      </c>
      <c r="V211" s="111">
        <f t="shared" si="27"/>
        <v>0</v>
      </c>
    </row>
    <row r="212" spans="1:22" ht="14.25" customHeight="1">
      <c r="A212" s="152">
        <v>313</v>
      </c>
      <c r="B212" s="110" t="s">
        <v>163</v>
      </c>
      <c r="C212" s="128">
        <f>C213+C214</f>
        <v>0</v>
      </c>
      <c r="D212" s="128">
        <f>D213+D214</f>
        <v>0</v>
      </c>
      <c r="E212" s="128"/>
      <c r="F212" s="128"/>
      <c r="G212" s="128">
        <f>G213+G214</f>
        <v>0</v>
      </c>
      <c r="H212" s="128"/>
      <c r="I212" s="128"/>
      <c r="J212" s="128"/>
      <c r="K212" s="227">
        <f>K213+K214</f>
        <v>0</v>
      </c>
      <c r="L212" s="227">
        <f>L213+L214</f>
        <v>0</v>
      </c>
      <c r="M212" s="153"/>
      <c r="N212" s="153"/>
      <c r="O212" s="153"/>
      <c r="P212" s="153"/>
      <c r="Q212" s="153"/>
      <c r="R212" s="153"/>
      <c r="S212" s="153"/>
      <c r="T212" s="153"/>
      <c r="U212" s="128">
        <f>U213+U214</f>
        <v>0</v>
      </c>
      <c r="V212" s="128">
        <f t="shared" si="27"/>
        <v>0</v>
      </c>
    </row>
    <row r="213" spans="1:22" ht="12.75" customHeight="1">
      <c r="A213" s="108">
        <v>3132</v>
      </c>
      <c r="B213" s="109" t="s">
        <v>164</v>
      </c>
      <c r="C213" s="112">
        <f>E213+G213+I213+K213+M213+N213+Q213</f>
        <v>0</v>
      </c>
      <c r="D213" s="112">
        <f>F213+H213+J213+L213+N213+O213+R213</f>
        <v>0</v>
      </c>
      <c r="E213" s="112"/>
      <c r="F213" s="112"/>
      <c r="G213" s="112"/>
      <c r="H213" s="112"/>
      <c r="I213" s="112"/>
      <c r="J213" s="112"/>
      <c r="K213" s="164"/>
      <c r="L213" s="164"/>
      <c r="M213" s="112"/>
      <c r="N213" s="112"/>
      <c r="O213" s="112"/>
      <c r="P213" s="112"/>
      <c r="Q213" s="112"/>
      <c r="R213" s="112"/>
      <c r="S213" s="112"/>
      <c r="T213" s="112"/>
      <c r="U213" s="111">
        <f>C213</f>
        <v>0</v>
      </c>
      <c r="V213" s="111">
        <f t="shared" si="27"/>
        <v>0</v>
      </c>
    </row>
    <row r="214" spans="1:22" ht="12.75" customHeight="1">
      <c r="A214" s="108">
        <v>3133</v>
      </c>
      <c r="B214" s="109" t="s">
        <v>165</v>
      </c>
      <c r="C214" s="112">
        <f>E214+G214+I214+K214+M214+N214+Q214</f>
        <v>0</v>
      </c>
      <c r="D214" s="112">
        <f>F214+H214+J214+L214+N214+O214+R214</f>
        <v>0</v>
      </c>
      <c r="E214" s="112"/>
      <c r="F214" s="112"/>
      <c r="G214" s="112"/>
      <c r="H214" s="112"/>
      <c r="I214" s="112"/>
      <c r="J214" s="112"/>
      <c r="K214" s="164"/>
      <c r="L214" s="164"/>
      <c r="M214" s="112"/>
      <c r="N214" s="112"/>
      <c r="O214" s="112"/>
      <c r="P214" s="112"/>
      <c r="Q214" s="112"/>
      <c r="R214" s="112"/>
      <c r="S214" s="112"/>
      <c r="T214" s="112"/>
      <c r="U214" s="111">
        <f>C214</f>
        <v>0</v>
      </c>
      <c r="V214" s="111">
        <f t="shared" si="27"/>
        <v>0</v>
      </c>
    </row>
    <row r="215" spans="1:22" ht="12.75" customHeight="1">
      <c r="A215" s="180">
        <v>32</v>
      </c>
      <c r="B215" s="130" t="s">
        <v>37</v>
      </c>
      <c r="C215" s="148"/>
      <c r="D215" s="148"/>
      <c r="E215" s="148"/>
      <c r="F215" s="148"/>
      <c r="G215" s="148"/>
      <c r="H215" s="148"/>
      <c r="I215" s="148"/>
      <c r="J215" s="148"/>
      <c r="K215" s="222"/>
      <c r="L215" s="222"/>
      <c r="M215" s="148"/>
      <c r="N215" s="148"/>
      <c r="O215" s="148"/>
      <c r="P215" s="148"/>
      <c r="Q215" s="148"/>
      <c r="R215" s="148"/>
      <c r="S215" s="148"/>
      <c r="T215" s="148"/>
      <c r="U215" s="131"/>
      <c r="V215" s="131">
        <f t="shared" si="27"/>
        <v>0</v>
      </c>
    </row>
    <row r="216" spans="1:22" ht="12.75">
      <c r="A216" s="152">
        <v>321</v>
      </c>
      <c r="B216" s="110" t="s">
        <v>38</v>
      </c>
      <c r="C216" s="153"/>
      <c r="D216" s="153"/>
      <c r="E216" s="153"/>
      <c r="F216" s="153"/>
      <c r="G216" s="153"/>
      <c r="H216" s="153"/>
      <c r="I216" s="153"/>
      <c r="J216" s="153"/>
      <c r="K216" s="223"/>
      <c r="L216" s="211"/>
      <c r="M216" s="153"/>
      <c r="N216" s="153"/>
      <c r="O216" s="153"/>
      <c r="P216" s="153"/>
      <c r="Q216" s="153"/>
      <c r="R216" s="153"/>
      <c r="S216" s="153"/>
      <c r="T216" s="153"/>
      <c r="U216" s="128">
        <f>U217+U218</f>
        <v>0</v>
      </c>
      <c r="V216" s="128">
        <f t="shared" si="27"/>
        <v>0</v>
      </c>
    </row>
    <row r="217" spans="1:22" ht="12.75" customHeight="1">
      <c r="A217" s="108">
        <v>3212</v>
      </c>
      <c r="B217" s="151" t="s">
        <v>166</v>
      </c>
      <c r="C217" s="112"/>
      <c r="D217" s="112"/>
      <c r="E217" s="112"/>
      <c r="F217" s="112"/>
      <c r="G217" s="112"/>
      <c r="H217" s="112"/>
      <c r="I217" s="112"/>
      <c r="J217" s="112"/>
      <c r="K217" s="205"/>
      <c r="L217" s="205"/>
      <c r="M217" s="112"/>
      <c r="N217" s="112"/>
      <c r="O217" s="112"/>
      <c r="P217" s="112"/>
      <c r="Q217" s="112"/>
      <c r="R217" s="112"/>
      <c r="S217" s="112"/>
      <c r="T217" s="112"/>
      <c r="U217" s="111">
        <f>C217</f>
        <v>0</v>
      </c>
      <c r="V217" s="111">
        <f t="shared" si="27"/>
        <v>0</v>
      </c>
    </row>
    <row r="218" spans="1:22" ht="12.75">
      <c r="A218" s="108"/>
      <c r="B218" s="109"/>
      <c r="C218" s="112"/>
      <c r="D218" s="112"/>
      <c r="E218" s="112"/>
      <c r="F218" s="112"/>
      <c r="G218" s="112"/>
      <c r="H218" s="112"/>
      <c r="I218" s="112"/>
      <c r="J218" s="112"/>
      <c r="K218" s="205"/>
      <c r="L218" s="205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</row>
    <row r="219" spans="1:22" ht="12.75" customHeight="1">
      <c r="A219" s="269" t="s">
        <v>85</v>
      </c>
      <c r="B219" s="270"/>
      <c r="C219" s="143">
        <f>C208</f>
        <v>0</v>
      </c>
      <c r="D219" s="143">
        <f>D208</f>
        <v>0</v>
      </c>
      <c r="E219" s="143"/>
      <c r="F219" s="143"/>
      <c r="G219" s="143">
        <f>G208</f>
        <v>0</v>
      </c>
      <c r="H219" s="143"/>
      <c r="I219" s="143"/>
      <c r="J219" s="143"/>
      <c r="K219" s="143">
        <f>K208</f>
        <v>0</v>
      </c>
      <c r="L219" s="143">
        <f>L208</f>
        <v>0</v>
      </c>
      <c r="M219" s="143"/>
      <c r="N219" s="143"/>
      <c r="O219" s="143"/>
      <c r="P219" s="143"/>
      <c r="Q219" s="143"/>
      <c r="R219" s="143"/>
      <c r="S219" s="143"/>
      <c r="T219" s="143"/>
      <c r="U219" s="143">
        <f>U208</f>
        <v>0</v>
      </c>
      <c r="V219" s="143">
        <f>V208</f>
        <v>0</v>
      </c>
    </row>
    <row r="220" spans="1:22" ht="12.75">
      <c r="A220" s="92"/>
      <c r="B220" s="95"/>
      <c r="C220" s="117"/>
      <c r="D220" s="117"/>
      <c r="E220" s="118"/>
      <c r="F220" s="118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8"/>
      <c r="V220" s="118"/>
    </row>
    <row r="221" spans="1:22" ht="12.75">
      <c r="A221" s="92"/>
      <c r="B221" s="95"/>
      <c r="C221" s="117"/>
      <c r="D221" s="117"/>
      <c r="E221" s="118"/>
      <c r="F221" s="118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8"/>
      <c r="V221" s="118"/>
    </row>
    <row r="222" spans="1:22" ht="12.75">
      <c r="A222" s="92"/>
      <c r="B222" s="95"/>
      <c r="C222" s="117"/>
      <c r="D222" s="117"/>
      <c r="E222" s="118"/>
      <c r="F222" s="118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8"/>
      <c r="V222" s="118"/>
    </row>
    <row r="223" spans="1:22" ht="12.75">
      <c r="A223" s="92"/>
      <c r="B223" s="95"/>
      <c r="C223" s="117"/>
      <c r="D223" s="117"/>
      <c r="E223" s="118"/>
      <c r="F223" s="118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8"/>
      <c r="V223" s="118"/>
    </row>
    <row r="224" spans="1:22" ht="12.75">
      <c r="A224" s="92"/>
      <c r="B224" s="95"/>
      <c r="C224" s="117"/>
      <c r="D224" s="117"/>
      <c r="E224" s="118"/>
      <c r="F224" s="118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8"/>
      <c r="V224" s="118"/>
    </row>
    <row r="225" spans="1:22" ht="12.75">
      <c r="A225" s="92"/>
      <c r="B225" s="95"/>
      <c r="C225" s="117"/>
      <c r="D225" s="117"/>
      <c r="E225" s="118"/>
      <c r="F225" s="118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8"/>
      <c r="V225" s="118"/>
    </row>
    <row r="226" spans="1:22" ht="12.75">
      <c r="A226" s="92"/>
      <c r="B226" s="95"/>
      <c r="C226" s="117"/>
      <c r="D226" s="117"/>
      <c r="E226" s="118"/>
      <c r="F226" s="118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8"/>
      <c r="V226" s="118"/>
    </row>
    <row r="227" spans="1:22" ht="12.75" customHeight="1">
      <c r="A227" s="92"/>
      <c r="B227" s="95"/>
      <c r="C227" s="117"/>
      <c r="D227" s="117"/>
      <c r="E227" s="118"/>
      <c r="F227" s="118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8"/>
      <c r="V227" s="118"/>
    </row>
    <row r="228" spans="1:22" ht="12.75">
      <c r="A228" s="92"/>
      <c r="B228" s="95"/>
      <c r="C228" s="117"/>
      <c r="D228" s="117"/>
      <c r="E228" s="118"/>
      <c r="F228" s="118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8"/>
      <c r="V228" s="118"/>
    </row>
    <row r="229" spans="1:22" ht="12.75" customHeight="1">
      <c r="A229" s="92"/>
      <c r="B229" s="272" t="s">
        <v>96</v>
      </c>
      <c r="C229" s="273"/>
      <c r="D229" s="177"/>
      <c r="E229"/>
      <c r="F229"/>
      <c r="G229"/>
      <c r="H229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8"/>
      <c r="V229" s="118"/>
    </row>
    <row r="230" spans="1:22" ht="12.75" customHeight="1">
      <c r="A230" s="92"/>
      <c r="B230" s="271" t="s">
        <v>206</v>
      </c>
      <c r="C230" s="266"/>
      <c r="D230" s="266"/>
      <c r="E230" s="266"/>
      <c r="F230" s="266"/>
      <c r="G230" s="266"/>
      <c r="H230" s="266"/>
      <c r="I230" s="266"/>
      <c r="J230" s="266"/>
      <c r="K230" s="266"/>
      <c r="L230"/>
      <c r="M230" s="117"/>
      <c r="N230" s="117"/>
      <c r="O230" s="117"/>
      <c r="P230" s="117"/>
      <c r="Q230" s="117"/>
      <c r="R230" s="117"/>
      <c r="S230" s="117"/>
      <c r="T230" s="117"/>
      <c r="U230" s="118"/>
      <c r="V230" s="118"/>
    </row>
    <row r="231" spans="1:22" ht="12.75" customHeight="1">
      <c r="A231" s="92"/>
      <c r="B231" s="95"/>
      <c r="C231" s="117"/>
      <c r="D231" s="117"/>
      <c r="E231" s="118"/>
      <c r="F231" s="118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8"/>
      <c r="V231" s="118"/>
    </row>
    <row r="232" spans="1:22" ht="12.75">
      <c r="A232" s="139" t="s">
        <v>186</v>
      </c>
      <c r="B232" s="212" t="s">
        <v>168</v>
      </c>
      <c r="C232" s="213"/>
      <c r="D232" s="218"/>
      <c r="E232" s="213"/>
      <c r="F232" s="218"/>
      <c r="G232" s="212"/>
      <c r="H232" s="217"/>
      <c r="I232" s="212"/>
      <c r="J232" s="217"/>
      <c r="K232" s="212"/>
      <c r="L232" s="217"/>
      <c r="M232" s="212"/>
      <c r="N232" s="212"/>
      <c r="O232" s="217"/>
      <c r="P232" s="217"/>
      <c r="Q232" s="212"/>
      <c r="R232" s="217"/>
      <c r="S232" s="212"/>
      <c r="T232" s="212"/>
      <c r="U232" s="212"/>
      <c r="V232" s="212"/>
    </row>
    <row r="233" spans="1:22" ht="12.75" customHeight="1">
      <c r="A233" s="125">
        <v>3</v>
      </c>
      <c r="B233" s="126" t="s">
        <v>32</v>
      </c>
      <c r="C233" s="127">
        <f>C234+C240</f>
        <v>0</v>
      </c>
      <c r="D233" s="127">
        <f aca="true" t="shared" si="28" ref="D233:D244">F233+H233+J233+L233+O233+P233+R233</f>
        <v>0</v>
      </c>
      <c r="E233" s="127"/>
      <c r="F233" s="127"/>
      <c r="G233" s="127">
        <f>G234+G240</f>
        <v>0</v>
      </c>
      <c r="H233" s="127">
        <f>H234+H240</f>
        <v>0</v>
      </c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>
        <f>U234+U240</f>
        <v>0</v>
      </c>
      <c r="V233" s="127">
        <f aca="true" t="shared" si="29" ref="V233:V243">U233</f>
        <v>0</v>
      </c>
    </row>
    <row r="234" spans="1:22" ht="12.75">
      <c r="A234" s="129">
        <v>31</v>
      </c>
      <c r="B234" s="130" t="s">
        <v>33</v>
      </c>
      <c r="C234" s="131">
        <f>C235+C237</f>
        <v>0</v>
      </c>
      <c r="D234" s="131">
        <f t="shared" si="28"/>
        <v>0</v>
      </c>
      <c r="E234" s="131"/>
      <c r="F234" s="131"/>
      <c r="G234" s="131">
        <f>G235+G237</f>
        <v>0</v>
      </c>
      <c r="H234" s="131">
        <f>H235+H237</f>
        <v>0</v>
      </c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31">
        <f>U235+U237</f>
        <v>0</v>
      </c>
      <c r="V234" s="131">
        <f t="shared" si="29"/>
        <v>0</v>
      </c>
    </row>
    <row r="235" spans="1:22" ht="12.75" customHeight="1">
      <c r="A235" s="152">
        <v>311</v>
      </c>
      <c r="B235" s="110" t="s">
        <v>34</v>
      </c>
      <c r="C235" s="128">
        <f>C236</f>
        <v>0</v>
      </c>
      <c r="D235" s="128">
        <f t="shared" si="28"/>
        <v>0</v>
      </c>
      <c r="E235" s="128"/>
      <c r="F235" s="128"/>
      <c r="G235" s="128">
        <f>G236</f>
        <v>0</v>
      </c>
      <c r="H235" s="128">
        <f>H236</f>
        <v>0</v>
      </c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28">
        <f>U236</f>
        <v>0</v>
      </c>
      <c r="V235" s="128">
        <f t="shared" si="29"/>
        <v>0</v>
      </c>
    </row>
    <row r="236" spans="1:22" ht="12.75">
      <c r="A236" s="108">
        <v>3111</v>
      </c>
      <c r="B236" s="109" t="s">
        <v>70</v>
      </c>
      <c r="C236" s="165">
        <f>E236+G236+I236+K236+M236+N236+Q236</f>
        <v>0</v>
      </c>
      <c r="D236" s="165">
        <f t="shared" si="28"/>
        <v>0</v>
      </c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1">
        <f>C236</f>
        <v>0</v>
      </c>
      <c r="V236" s="111">
        <f t="shared" si="29"/>
        <v>0</v>
      </c>
    </row>
    <row r="237" spans="1:22" ht="12.75" customHeight="1">
      <c r="A237" s="152">
        <v>313</v>
      </c>
      <c r="B237" s="110" t="s">
        <v>163</v>
      </c>
      <c r="C237" s="128">
        <f>C238+C239</f>
        <v>0</v>
      </c>
      <c r="D237" s="128">
        <f t="shared" si="28"/>
        <v>0</v>
      </c>
      <c r="E237" s="128"/>
      <c r="F237" s="128"/>
      <c r="G237" s="128">
        <f>G238+G239</f>
        <v>0</v>
      </c>
      <c r="H237" s="128">
        <f>SUM(H238:H239)</f>
        <v>0</v>
      </c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28">
        <f>U238+U239</f>
        <v>0</v>
      </c>
      <c r="V237" s="128">
        <f t="shared" si="29"/>
        <v>0</v>
      </c>
    </row>
    <row r="238" spans="1:22" ht="12.75">
      <c r="A238" s="108">
        <v>3132</v>
      </c>
      <c r="B238" s="109" t="s">
        <v>164</v>
      </c>
      <c r="C238" s="112">
        <f>E238+G238+I238+K238+M238+N238+Q238</f>
        <v>0</v>
      </c>
      <c r="D238" s="112">
        <f t="shared" si="28"/>
        <v>0</v>
      </c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1">
        <f>C238</f>
        <v>0</v>
      </c>
      <c r="V238" s="111">
        <f t="shared" si="29"/>
        <v>0</v>
      </c>
    </row>
    <row r="239" spans="1:22" ht="12.75" customHeight="1">
      <c r="A239" s="108">
        <v>3133</v>
      </c>
      <c r="B239" s="109" t="s">
        <v>165</v>
      </c>
      <c r="C239" s="112">
        <f>E239+G239+I239+K239+M239+N239+Q239</f>
        <v>0</v>
      </c>
      <c r="D239" s="112">
        <f t="shared" si="28"/>
        <v>0</v>
      </c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1">
        <f>C239</f>
        <v>0</v>
      </c>
      <c r="V239" s="111">
        <f t="shared" si="29"/>
        <v>0</v>
      </c>
    </row>
    <row r="240" spans="1:22" ht="12.75">
      <c r="A240" s="180">
        <v>32</v>
      </c>
      <c r="B240" s="130" t="s">
        <v>37</v>
      </c>
      <c r="C240" s="131">
        <f>C241</f>
        <v>0</v>
      </c>
      <c r="D240" s="131">
        <f t="shared" si="28"/>
        <v>0</v>
      </c>
      <c r="E240" s="131"/>
      <c r="F240" s="131"/>
      <c r="G240" s="131">
        <f>G241</f>
        <v>0</v>
      </c>
      <c r="H240" s="131">
        <f>H241</f>
        <v>0</v>
      </c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31">
        <f>U241</f>
        <v>0</v>
      </c>
      <c r="V240" s="131">
        <f t="shared" si="29"/>
        <v>0</v>
      </c>
    </row>
    <row r="241" spans="1:22" ht="12.75" customHeight="1">
      <c r="A241" s="152">
        <v>321</v>
      </c>
      <c r="B241" s="110" t="s">
        <v>38</v>
      </c>
      <c r="C241" s="128">
        <f>C243+C242</f>
        <v>0</v>
      </c>
      <c r="D241" s="128">
        <f t="shared" si="28"/>
        <v>0</v>
      </c>
      <c r="E241" s="128"/>
      <c r="F241" s="128"/>
      <c r="G241" s="128">
        <f>G243+G242</f>
        <v>0</v>
      </c>
      <c r="H241" s="128">
        <f>SUM(H242:H243)</f>
        <v>0</v>
      </c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28">
        <f>U242+U243+U244</f>
        <v>0</v>
      </c>
      <c r="V241" s="128">
        <f t="shared" si="29"/>
        <v>0</v>
      </c>
    </row>
    <row r="242" spans="1:22" ht="12.75" customHeight="1">
      <c r="A242" s="162">
        <v>3211</v>
      </c>
      <c r="B242" s="161" t="s">
        <v>65</v>
      </c>
      <c r="C242" s="165">
        <f>E242+G242+I242+K242+M242+N242+Q242</f>
        <v>0</v>
      </c>
      <c r="D242" s="165">
        <f t="shared" si="28"/>
        <v>0</v>
      </c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3">
        <f>C242</f>
        <v>0</v>
      </c>
      <c r="V242" s="163">
        <f>U242</f>
        <v>0</v>
      </c>
    </row>
    <row r="243" spans="1:22" ht="12.75">
      <c r="A243" s="108">
        <v>3212</v>
      </c>
      <c r="B243" s="151" t="s">
        <v>166</v>
      </c>
      <c r="C243" s="165">
        <f>E243+G243+I243+K243+M243+N243+Q243</f>
        <v>0</v>
      </c>
      <c r="D243" s="165">
        <f t="shared" si="28"/>
        <v>0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63">
        <f>C243</f>
        <v>0</v>
      </c>
      <c r="V243" s="111">
        <f t="shared" si="29"/>
        <v>0</v>
      </c>
    </row>
    <row r="244" spans="1:22" ht="12.75" customHeight="1">
      <c r="A244" s="108"/>
      <c r="B244" s="109"/>
      <c r="C244" s="165">
        <f>E244+G244+I244+K244+M244+N244+Q244</f>
        <v>0</v>
      </c>
      <c r="D244" s="165">
        <f t="shared" si="28"/>
        <v>0</v>
      </c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63">
        <f>C244</f>
        <v>0</v>
      </c>
      <c r="V244" s="112"/>
    </row>
    <row r="245" spans="1:22" ht="12.75">
      <c r="A245" s="269" t="s">
        <v>85</v>
      </c>
      <c r="B245" s="270"/>
      <c r="C245" s="143">
        <f>C233</f>
        <v>0</v>
      </c>
      <c r="D245" s="143">
        <f>D233</f>
        <v>0</v>
      </c>
      <c r="E245" s="143"/>
      <c r="F245" s="143"/>
      <c r="G245" s="143">
        <f>G233</f>
        <v>0</v>
      </c>
      <c r="H245" s="143">
        <f>H233</f>
        <v>0</v>
      </c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>
        <f>U233</f>
        <v>0</v>
      </c>
      <c r="V245" s="143">
        <f>V233</f>
        <v>0</v>
      </c>
    </row>
    <row r="246" spans="1:22" ht="12.75" customHeight="1">
      <c r="A246" s="92"/>
      <c r="B246" s="95"/>
      <c r="C246" s="117"/>
      <c r="D246" s="117"/>
      <c r="E246" s="118"/>
      <c r="F246" s="118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8"/>
      <c r="V246" s="118"/>
    </row>
    <row r="247" spans="1:22" ht="12.75">
      <c r="A247" s="92"/>
      <c r="B247" s="95"/>
      <c r="C247" s="117"/>
      <c r="D247" s="117"/>
      <c r="E247" s="118"/>
      <c r="F247" s="118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8"/>
      <c r="V247" s="118"/>
    </row>
    <row r="248" spans="1:22" ht="12.75" customHeight="1">
      <c r="A248" s="92"/>
      <c r="B248" s="95"/>
      <c r="C248" s="117"/>
      <c r="D248" s="117"/>
      <c r="E248" s="118"/>
      <c r="F248" s="118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8"/>
      <c r="V248" s="118"/>
    </row>
    <row r="249" spans="1:22" ht="12.75">
      <c r="A249" s="92"/>
      <c r="B249" s="95"/>
      <c r="C249" s="117"/>
      <c r="D249" s="117"/>
      <c r="E249" s="118"/>
      <c r="F249" s="118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8"/>
      <c r="V249" s="118"/>
    </row>
    <row r="250" spans="1:22" ht="12.75">
      <c r="A250" s="92"/>
      <c r="B250" s="272" t="s">
        <v>215</v>
      </c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</row>
    <row r="251" spans="1:22" ht="12.75">
      <c r="A251" s="92"/>
      <c r="B251" s="291" t="s">
        <v>216</v>
      </c>
      <c r="C251" s="292"/>
      <c r="D251" s="292"/>
      <c r="E251" s="292"/>
      <c r="F251" s="221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</row>
    <row r="252" spans="1:22" ht="25.5">
      <c r="A252" s="139" t="s">
        <v>208</v>
      </c>
      <c r="B252" s="132" t="s">
        <v>209</v>
      </c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33"/>
      <c r="V252" s="133"/>
    </row>
    <row r="253" spans="1:22" ht="12.75">
      <c r="A253" s="209">
        <v>3</v>
      </c>
      <c r="B253" s="206" t="s">
        <v>200</v>
      </c>
      <c r="C253" s="208">
        <f>C254</f>
        <v>0</v>
      </c>
      <c r="D253" s="208">
        <f>F253+H253+J253+L253+O253+P253+R253</f>
        <v>0</v>
      </c>
      <c r="E253" s="208"/>
      <c r="F253" s="208"/>
      <c r="G253" s="208">
        <f>G254</f>
        <v>0</v>
      </c>
      <c r="H253" s="208">
        <f>H254</f>
        <v>0</v>
      </c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8"/>
      <c r="V253" s="208"/>
    </row>
    <row r="254" spans="1:22" ht="12.75" customHeight="1">
      <c r="A254" s="172">
        <v>37</v>
      </c>
      <c r="B254" s="173" t="s">
        <v>218</v>
      </c>
      <c r="C254" s="196">
        <f>G254</f>
        <v>0</v>
      </c>
      <c r="D254" s="196">
        <f>F254+H254+J254+L254+O254+P254+R254</f>
        <v>0</v>
      </c>
      <c r="E254" s="196"/>
      <c r="F254" s="196"/>
      <c r="G254" s="196">
        <f>G255</f>
        <v>0</v>
      </c>
      <c r="H254" s="196">
        <f>H255</f>
        <v>0</v>
      </c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96">
        <f>U255</f>
        <v>0</v>
      </c>
      <c r="V254" s="196">
        <f>U254</f>
        <v>0</v>
      </c>
    </row>
    <row r="255" spans="1:22" ht="12.75">
      <c r="A255" s="152">
        <v>372</v>
      </c>
      <c r="B255" s="154" t="s">
        <v>217</v>
      </c>
      <c r="C255" s="128">
        <f>G255</f>
        <v>0</v>
      </c>
      <c r="D255" s="128">
        <f>F255+H255+J255+L255+O255+P255+R255</f>
        <v>0</v>
      </c>
      <c r="E255" s="128"/>
      <c r="F255" s="128"/>
      <c r="G255" s="128">
        <f>G256</f>
        <v>0</v>
      </c>
      <c r="H255" s="128">
        <f>H256+H257</f>
        <v>0</v>
      </c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28">
        <f>U256</f>
        <v>0</v>
      </c>
      <c r="V255" s="128">
        <f>U255</f>
        <v>0</v>
      </c>
    </row>
    <row r="256" spans="1:22" ht="12.75" customHeight="1">
      <c r="A256" s="108">
        <v>37219</v>
      </c>
      <c r="B256" s="151" t="s">
        <v>217</v>
      </c>
      <c r="C256" s="112">
        <f>G256</f>
        <v>0</v>
      </c>
      <c r="D256" s="112">
        <f>F256+H256+J256+L256+O256+P256+R256</f>
        <v>0</v>
      </c>
      <c r="E256" s="112"/>
      <c r="F256" s="112"/>
      <c r="G256" s="164"/>
      <c r="H256" s="164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1">
        <f>G256</f>
        <v>0</v>
      </c>
      <c r="V256" s="111">
        <f>U256</f>
        <v>0</v>
      </c>
    </row>
    <row r="257" spans="1:22" ht="12.75">
      <c r="A257" s="108"/>
      <c r="B257" s="109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</row>
    <row r="258" spans="1:22" ht="12.75" customHeight="1">
      <c r="A258" s="269" t="s">
        <v>85</v>
      </c>
      <c r="B258" s="270"/>
      <c r="C258" s="143">
        <f>C253</f>
        <v>0</v>
      </c>
      <c r="D258" s="143">
        <f>D253</f>
        <v>0</v>
      </c>
      <c r="E258" s="143"/>
      <c r="F258" s="143"/>
      <c r="G258" s="143">
        <f>G253</f>
        <v>0</v>
      </c>
      <c r="H258" s="143">
        <f>H253</f>
        <v>0</v>
      </c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>
        <f>U254</f>
        <v>0</v>
      </c>
      <c r="V258" s="143">
        <f>V254</f>
        <v>0</v>
      </c>
    </row>
    <row r="259" spans="1:22" ht="12.75">
      <c r="A259" s="92"/>
      <c r="B259" s="95"/>
      <c r="C259" s="117"/>
      <c r="D259" s="117"/>
      <c r="E259" s="118"/>
      <c r="F259" s="118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8"/>
      <c r="V259" s="118"/>
    </row>
    <row r="260" spans="1:22" ht="12.75" customHeight="1">
      <c r="A260" s="92"/>
      <c r="B260" s="95"/>
      <c r="C260" s="117"/>
      <c r="D260" s="117"/>
      <c r="E260" s="118"/>
      <c r="F260" s="118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8"/>
      <c r="V260" s="118"/>
    </row>
    <row r="261" spans="1:22" ht="12.75" customHeight="1">
      <c r="A261" s="92"/>
      <c r="B261" s="95"/>
      <c r="C261" s="117"/>
      <c r="D261" s="117"/>
      <c r="E261" s="118"/>
      <c r="F261" s="118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8"/>
      <c r="V261" s="118"/>
    </row>
    <row r="262" spans="1:22" ht="12.75">
      <c r="A262" s="92"/>
      <c r="B262" s="272" t="s">
        <v>102</v>
      </c>
      <c r="C262" s="273"/>
      <c r="D262" s="177"/>
      <c r="E262" s="177"/>
      <c r="F262" s="177"/>
      <c r="G262" s="177"/>
      <c r="H262" s="17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8"/>
      <c r="V262" s="118"/>
    </row>
    <row r="263" spans="1:22" ht="12.75" customHeight="1">
      <c r="A263" s="92"/>
      <c r="B263" s="271" t="s">
        <v>131</v>
      </c>
      <c r="C263" s="266"/>
      <c r="D263"/>
      <c r="E263"/>
      <c r="F263"/>
      <c r="G263"/>
      <c r="H263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8"/>
      <c r="V263" s="118"/>
    </row>
    <row r="264" spans="1:22" ht="12.75" customHeight="1">
      <c r="A264" s="92"/>
      <c r="B264" s="95"/>
      <c r="C264" s="117"/>
      <c r="D264" s="117"/>
      <c r="E264" s="118"/>
      <c r="F264" s="118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8"/>
      <c r="V264" s="118"/>
    </row>
    <row r="265" spans="1:22" ht="12.75" customHeight="1">
      <c r="A265" s="139" t="s">
        <v>123</v>
      </c>
      <c r="B265" s="132" t="s">
        <v>124</v>
      </c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33"/>
      <c r="V265" s="133"/>
    </row>
    <row r="266" spans="1:22" ht="25.5">
      <c r="A266" s="125">
        <v>4</v>
      </c>
      <c r="B266" s="126" t="s">
        <v>45</v>
      </c>
      <c r="C266" s="146">
        <f>C267</f>
        <v>0</v>
      </c>
      <c r="D266" s="146">
        <f>D267</f>
        <v>0</v>
      </c>
      <c r="E266" s="146"/>
      <c r="F266" s="146"/>
      <c r="G266" s="146">
        <f aca="true" t="shared" si="30" ref="G266:M266">G267</f>
        <v>0</v>
      </c>
      <c r="H266" s="146">
        <f t="shared" si="30"/>
        <v>0</v>
      </c>
      <c r="I266" s="146">
        <f t="shared" si="30"/>
        <v>0</v>
      </c>
      <c r="J266" s="146">
        <f t="shared" si="30"/>
        <v>0</v>
      </c>
      <c r="K266" s="146">
        <f t="shared" si="30"/>
        <v>0</v>
      </c>
      <c r="L266" s="146">
        <f t="shared" si="30"/>
        <v>0</v>
      </c>
      <c r="M266" s="146">
        <f t="shared" si="30"/>
        <v>0</v>
      </c>
      <c r="N266" s="146"/>
      <c r="O266" s="146">
        <f>O267</f>
        <v>0</v>
      </c>
      <c r="P266" s="146"/>
      <c r="Q266" s="146">
        <f>Q267</f>
        <v>0</v>
      </c>
      <c r="R266" s="146">
        <f>R267</f>
        <v>0</v>
      </c>
      <c r="S266" s="147"/>
      <c r="T266" s="147"/>
      <c r="U266" s="146">
        <f>U267</f>
        <v>0</v>
      </c>
      <c r="V266" s="146">
        <f>V267</f>
        <v>0</v>
      </c>
    </row>
    <row r="267" spans="1:22" ht="25.5" customHeight="1">
      <c r="A267" s="129">
        <v>42</v>
      </c>
      <c r="B267" s="130" t="s">
        <v>116</v>
      </c>
      <c r="C267" s="131">
        <f>C268+C274</f>
        <v>0</v>
      </c>
      <c r="D267" s="131">
        <f>D268+D274</f>
        <v>0</v>
      </c>
      <c r="E267" s="131"/>
      <c r="F267" s="131"/>
      <c r="G267" s="131">
        <f>G268</f>
        <v>0</v>
      </c>
      <c r="H267" s="131">
        <f>H268</f>
        <v>0</v>
      </c>
      <c r="I267" s="131">
        <f>I268+I274</f>
        <v>0</v>
      </c>
      <c r="J267" s="131">
        <f>J268+J274</f>
        <v>0</v>
      </c>
      <c r="K267" s="131">
        <f>K268+K274</f>
        <v>0</v>
      </c>
      <c r="L267" s="131">
        <f>L268+L274</f>
        <v>0</v>
      </c>
      <c r="M267" s="131">
        <f>M268+M274</f>
        <v>0</v>
      </c>
      <c r="N267" s="131"/>
      <c r="O267" s="131">
        <f>O268+O274</f>
        <v>0</v>
      </c>
      <c r="P267" s="131"/>
      <c r="Q267" s="131">
        <f>Q268+Q274</f>
        <v>0</v>
      </c>
      <c r="R267" s="131">
        <f>R268+R274</f>
        <v>0</v>
      </c>
      <c r="S267" s="148"/>
      <c r="T267" s="148"/>
      <c r="U267" s="131">
        <f>U268+U274</f>
        <v>0</v>
      </c>
      <c r="V267" s="131">
        <f aca="true" t="shared" si="31" ref="V267:V282">U267</f>
        <v>0</v>
      </c>
    </row>
    <row r="268" spans="1:22" ht="12.75">
      <c r="A268" s="152">
        <v>422</v>
      </c>
      <c r="B268" s="154" t="s">
        <v>44</v>
      </c>
      <c r="C268" s="128">
        <f>SUM(C269:C273)</f>
        <v>0</v>
      </c>
      <c r="D268" s="128">
        <f>SUM(D269:D273)</f>
        <v>0</v>
      </c>
      <c r="E268" s="128"/>
      <c r="F268" s="128"/>
      <c r="G268" s="128">
        <f>G269+G273</f>
        <v>0</v>
      </c>
      <c r="H268" s="128">
        <f>H269+H273</f>
        <v>0</v>
      </c>
      <c r="I268" s="128">
        <f>SUM(I269:I273)</f>
        <v>0</v>
      </c>
      <c r="J268" s="128">
        <f>SUM(J269:J273)</f>
        <v>0</v>
      </c>
      <c r="K268" s="128">
        <f>K269+K270+K271+K272+K273</f>
        <v>0</v>
      </c>
      <c r="L268" s="128">
        <f>L269+L270+L271+L272+L273</f>
        <v>0</v>
      </c>
      <c r="M268" s="128">
        <f>M269+M270+M271+M272+M273</f>
        <v>0</v>
      </c>
      <c r="N268" s="128"/>
      <c r="O268" s="128">
        <f>SUM(O269:O273)</f>
        <v>0</v>
      </c>
      <c r="P268" s="128"/>
      <c r="Q268" s="128">
        <f>SUM(Q269:Q273)</f>
        <v>0</v>
      </c>
      <c r="R268" s="128">
        <f>SUM(R269:R273)</f>
        <v>0</v>
      </c>
      <c r="S268" s="153"/>
      <c r="T268" s="153"/>
      <c r="U268" s="128">
        <f>U269+U270+U271+U272+U273</f>
        <v>0</v>
      </c>
      <c r="V268" s="128">
        <f t="shared" si="31"/>
        <v>0</v>
      </c>
    </row>
    <row r="269" spans="1:22" ht="12.75" customHeight="1">
      <c r="A269" s="108">
        <v>4221</v>
      </c>
      <c r="B269" s="109" t="s">
        <v>117</v>
      </c>
      <c r="C269" s="210">
        <f>E269+G269+I269+K269+M269+N269+Q269</f>
        <v>0</v>
      </c>
      <c r="D269" s="210">
        <f>F269+H269+J269+L269+O269+P269+R269</f>
        <v>0</v>
      </c>
      <c r="E269" s="210"/>
      <c r="F269" s="210"/>
      <c r="G269" s="228"/>
      <c r="H269" s="228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165"/>
      <c r="T269" s="165"/>
      <c r="U269" s="163">
        <f>C269</f>
        <v>0</v>
      </c>
      <c r="V269" s="163">
        <f t="shared" si="31"/>
        <v>0</v>
      </c>
    </row>
    <row r="270" spans="1:22" ht="12.75">
      <c r="A270" s="108">
        <v>4222</v>
      </c>
      <c r="B270" s="109" t="s">
        <v>121</v>
      </c>
      <c r="C270" s="210">
        <f>E270+G270+I270+K270+M270+N270+Q270</f>
        <v>0</v>
      </c>
      <c r="D270" s="210">
        <f>F270+H270+J270+L270+O270+P270+R270</f>
        <v>0</v>
      </c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165"/>
      <c r="T270" s="165"/>
      <c r="U270" s="163">
        <f>C270</f>
        <v>0</v>
      </c>
      <c r="V270" s="163">
        <f t="shared" si="31"/>
        <v>0</v>
      </c>
    </row>
    <row r="271" spans="1:22" ht="12.75">
      <c r="A271" s="230">
        <v>4225</v>
      </c>
      <c r="B271" s="109" t="s">
        <v>214</v>
      </c>
      <c r="C271" s="210">
        <f>E271+G271+I271+K271+M271+N271+Q271</f>
        <v>0</v>
      </c>
      <c r="D271" s="210">
        <f>F271+H271+J271+L271+O271+P271+R271</f>
        <v>0</v>
      </c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165"/>
      <c r="T271" s="165"/>
      <c r="U271" s="163">
        <f>C271</f>
        <v>0</v>
      </c>
      <c r="V271" s="163"/>
    </row>
    <row r="272" spans="1:22" ht="12.75" customHeight="1">
      <c r="A272" s="108">
        <v>4226</v>
      </c>
      <c r="B272" s="109" t="s">
        <v>122</v>
      </c>
      <c r="C272" s="210">
        <f>E272+G272+I272+K272+M272+N272+Q272</f>
        <v>0</v>
      </c>
      <c r="D272" s="210">
        <f>F272+H272+J272+L272+O272+P272+R272</f>
        <v>0</v>
      </c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29"/>
      <c r="R272" s="229"/>
      <c r="S272" s="165"/>
      <c r="T272" s="165"/>
      <c r="U272" s="163">
        <f>C272</f>
        <v>0</v>
      </c>
      <c r="V272" s="163">
        <f t="shared" si="31"/>
        <v>0</v>
      </c>
    </row>
    <row r="273" spans="1:22" ht="12.75">
      <c r="A273" s="108">
        <v>4227</v>
      </c>
      <c r="B273" s="109" t="s">
        <v>118</v>
      </c>
      <c r="C273" s="210">
        <f>E273+G273+I273+K273+M273+N273+Q273</f>
        <v>0</v>
      </c>
      <c r="D273" s="210">
        <f>F273+H273+J273+L273+O273+P273+R273</f>
        <v>0</v>
      </c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165"/>
      <c r="T273" s="165"/>
      <c r="U273" s="163">
        <f>C273</f>
        <v>0</v>
      </c>
      <c r="V273" s="163">
        <f t="shared" si="31"/>
        <v>0</v>
      </c>
    </row>
    <row r="274" spans="1:22" ht="25.5" customHeight="1">
      <c r="A274" s="152">
        <v>424</v>
      </c>
      <c r="B274" s="110" t="s">
        <v>47</v>
      </c>
      <c r="C274" s="128">
        <f>C275</f>
        <v>0</v>
      </c>
      <c r="D274" s="128">
        <f>D275</f>
        <v>0</v>
      </c>
      <c r="E274" s="128"/>
      <c r="F274" s="128"/>
      <c r="G274" s="128"/>
      <c r="H274" s="128"/>
      <c r="I274" s="128">
        <f>I275</f>
        <v>0</v>
      </c>
      <c r="J274" s="128"/>
      <c r="K274" s="128">
        <f>K275</f>
        <v>0</v>
      </c>
      <c r="L274" s="128">
        <f>L275</f>
        <v>0</v>
      </c>
      <c r="M274" s="128">
        <f>M275</f>
        <v>0</v>
      </c>
      <c r="N274" s="128"/>
      <c r="O274" s="128">
        <f>O275</f>
        <v>0</v>
      </c>
      <c r="P274" s="128"/>
      <c r="Q274" s="128">
        <f>Q275</f>
        <v>0</v>
      </c>
      <c r="R274" s="128"/>
      <c r="S274" s="153"/>
      <c r="T274" s="153"/>
      <c r="U274" s="128">
        <f>U275</f>
        <v>0</v>
      </c>
      <c r="V274" s="128">
        <f t="shared" si="31"/>
        <v>0</v>
      </c>
    </row>
    <row r="275" spans="1:22" ht="12.75" customHeight="1">
      <c r="A275" s="114">
        <v>4241</v>
      </c>
      <c r="B275" s="134" t="s">
        <v>73</v>
      </c>
      <c r="C275" s="115">
        <f>E275+G275+I275+K275+M275+N275+Q275</f>
        <v>0</v>
      </c>
      <c r="D275" s="115">
        <f>F275+H275+J275+L275+N275+O275+R275</f>
        <v>0</v>
      </c>
      <c r="E275" s="115"/>
      <c r="F275" s="115"/>
      <c r="G275" s="115"/>
      <c r="H275" s="115"/>
      <c r="I275" s="115"/>
      <c r="J275" s="115"/>
      <c r="K275" s="115"/>
      <c r="L275" s="115"/>
      <c r="M275" s="225"/>
      <c r="N275" s="115"/>
      <c r="O275" s="115"/>
      <c r="P275" s="115"/>
      <c r="Q275" s="115"/>
      <c r="R275" s="115"/>
      <c r="S275" s="115"/>
      <c r="T275" s="115"/>
      <c r="U275" s="116">
        <f>C275</f>
        <v>0</v>
      </c>
      <c r="V275" s="116">
        <f t="shared" si="31"/>
        <v>0</v>
      </c>
    </row>
    <row r="276" spans="1:22" ht="12.75" customHeight="1">
      <c r="A276" s="119"/>
      <c r="B276" s="155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95"/>
    </row>
    <row r="277" spans="1:22" ht="12.75">
      <c r="A277" s="119"/>
      <c r="B277" s="155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</row>
    <row r="278" spans="1:22" ht="25.5" customHeight="1">
      <c r="A278" s="92"/>
      <c r="B278" s="14" t="s">
        <v>130</v>
      </c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</row>
    <row r="279" spans="1:22" ht="12.75">
      <c r="A279" s="139" t="s">
        <v>134</v>
      </c>
      <c r="B279" s="132" t="s">
        <v>135</v>
      </c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33"/>
      <c r="V279" s="133"/>
    </row>
    <row r="280" spans="1:22" ht="25.5" customHeight="1">
      <c r="A280" s="172">
        <v>45</v>
      </c>
      <c r="B280" s="173" t="s">
        <v>79</v>
      </c>
      <c r="C280" s="196">
        <f>G280</f>
        <v>0</v>
      </c>
      <c r="D280" s="196"/>
      <c r="E280" s="196"/>
      <c r="F280" s="196"/>
      <c r="G280" s="196">
        <f>G281</f>
        <v>0</v>
      </c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96">
        <f>U281</f>
        <v>0</v>
      </c>
      <c r="V280" s="196">
        <f t="shared" si="31"/>
        <v>0</v>
      </c>
    </row>
    <row r="281" spans="1:22" ht="12.75">
      <c r="A281" s="152">
        <v>451</v>
      </c>
      <c r="B281" s="154" t="s">
        <v>80</v>
      </c>
      <c r="C281" s="128">
        <f>G281</f>
        <v>0</v>
      </c>
      <c r="D281" s="128"/>
      <c r="E281" s="128"/>
      <c r="F281" s="128"/>
      <c r="G281" s="128">
        <f>G282</f>
        <v>0</v>
      </c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28">
        <f>U282</f>
        <v>0</v>
      </c>
      <c r="V281" s="128">
        <f t="shared" si="31"/>
        <v>0</v>
      </c>
    </row>
    <row r="282" spans="1:22" ht="12.75" customHeight="1">
      <c r="A282" s="108">
        <v>4511</v>
      </c>
      <c r="B282" s="151" t="s">
        <v>80</v>
      </c>
      <c r="C282" s="112">
        <f>E282+G282+I282+K282+M282+N282+Q282</f>
        <v>0</v>
      </c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1">
        <f>C282</f>
        <v>0</v>
      </c>
      <c r="V282" s="111">
        <f t="shared" si="31"/>
        <v>0</v>
      </c>
    </row>
    <row r="283" spans="1:22" ht="12.75">
      <c r="A283" s="152">
        <v>452</v>
      </c>
      <c r="B283" s="110" t="s">
        <v>81</v>
      </c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</row>
    <row r="284" spans="1:22" ht="12.75" customHeight="1">
      <c r="A284" s="108">
        <v>4521</v>
      </c>
      <c r="B284" s="109" t="s">
        <v>81</v>
      </c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</row>
    <row r="285" spans="1:22" ht="12.75">
      <c r="A285" s="92"/>
      <c r="B285" s="14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8"/>
      <c r="V285" s="118"/>
    </row>
    <row r="286" spans="1:22" ht="12.75">
      <c r="A286" s="92"/>
      <c r="B286" s="14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8"/>
      <c r="V286" s="118"/>
    </row>
    <row r="287" spans="1:22" ht="12.75">
      <c r="A287" s="92"/>
      <c r="B287" s="14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8"/>
      <c r="V287" s="118"/>
    </row>
    <row r="288" spans="1:22" ht="12.75">
      <c r="A288" s="92"/>
      <c r="B288" s="14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8"/>
      <c r="V288" s="118"/>
    </row>
    <row r="289" spans="1:22" ht="12.75">
      <c r="A289" s="92"/>
      <c r="B289" s="14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8"/>
      <c r="V289" s="118"/>
    </row>
    <row r="290" spans="1:22" ht="12.75">
      <c r="A290" s="92"/>
      <c r="B290" s="14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8"/>
      <c r="V290" s="118"/>
    </row>
    <row r="291" spans="1:22" ht="12.75">
      <c r="A291" s="92"/>
      <c r="B291" s="14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8"/>
      <c r="V291" s="118"/>
    </row>
    <row r="292" spans="1:22" ht="12.75">
      <c r="A292" s="92"/>
      <c r="B292" s="14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8"/>
      <c r="V292" s="118"/>
    </row>
    <row r="293" spans="1:22" ht="12.75">
      <c r="A293" s="92"/>
      <c r="B293" s="14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8"/>
      <c r="V293" s="118"/>
    </row>
    <row r="294" spans="1:22" ht="12.75">
      <c r="A294" s="92"/>
      <c r="B294" s="14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8"/>
      <c r="V294" s="118"/>
    </row>
    <row r="295" spans="1:22" ht="12.75">
      <c r="A295" s="92"/>
      <c r="B295" s="14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8"/>
      <c r="V295" s="118"/>
    </row>
    <row r="296" spans="1:22" ht="12.75">
      <c r="A296" s="92"/>
      <c r="B296" s="14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8"/>
      <c r="V296" s="118"/>
    </row>
    <row r="297" spans="1:22" ht="12.75">
      <c r="A297" s="92"/>
      <c r="B297" s="14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8"/>
      <c r="V297" s="118"/>
    </row>
    <row r="298" spans="1:22" ht="12.75">
      <c r="A298" s="92"/>
      <c r="B298" s="14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8"/>
      <c r="V298" s="118"/>
    </row>
    <row r="299" spans="1:22" ht="12.75">
      <c r="A299" s="92"/>
      <c r="B299" s="14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8"/>
      <c r="V299" s="118"/>
    </row>
    <row r="300" spans="1:22" ht="12.75">
      <c r="A300" s="92"/>
      <c r="B300" s="14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8"/>
      <c r="V300" s="118"/>
    </row>
    <row r="301" spans="1:22" ht="12.75" customHeight="1">
      <c r="A301" s="92"/>
      <c r="B301" s="14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8"/>
      <c r="V301" s="118"/>
    </row>
    <row r="302" spans="1:23" ht="12.75">
      <c r="A302" s="92"/>
      <c r="B302" s="272" t="s">
        <v>132</v>
      </c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273"/>
      <c r="O302" s="273"/>
      <c r="P302" s="273"/>
      <c r="Q302" s="273"/>
      <c r="R302" s="273"/>
      <c r="S302" s="273"/>
      <c r="T302" s="273"/>
      <c r="U302" s="273"/>
      <c r="V302" s="273"/>
      <c r="W302"/>
    </row>
    <row r="303" spans="1:22" ht="25.5" customHeight="1">
      <c r="A303" s="92"/>
      <c r="B303" s="295" t="s">
        <v>207</v>
      </c>
      <c r="C303" s="296"/>
      <c r="D303" s="296"/>
      <c r="E303" s="296"/>
      <c r="F303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</row>
    <row r="304" spans="1:22" ht="25.5">
      <c r="A304" s="139" t="s">
        <v>208</v>
      </c>
      <c r="B304" s="132" t="s">
        <v>209</v>
      </c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33"/>
      <c r="V304" s="133"/>
    </row>
    <row r="305" spans="1:22" ht="25.5" customHeight="1">
      <c r="A305" s="209">
        <v>3</v>
      </c>
      <c r="B305" s="206" t="s">
        <v>200</v>
      </c>
      <c r="C305" s="208">
        <f>C306</f>
        <v>0</v>
      </c>
      <c r="D305" s="208">
        <f>D306</f>
        <v>0</v>
      </c>
      <c r="E305" s="208"/>
      <c r="F305" s="208"/>
      <c r="G305" s="208">
        <f aca="true" t="shared" si="32" ref="G305:H307">G306</f>
        <v>0</v>
      </c>
      <c r="H305" s="208">
        <f t="shared" si="32"/>
        <v>0</v>
      </c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8">
        <f>U306</f>
        <v>0</v>
      </c>
      <c r="V305" s="208"/>
    </row>
    <row r="306" spans="1:22" ht="12.75" customHeight="1">
      <c r="A306" s="172">
        <v>32</v>
      </c>
      <c r="B306" s="173" t="s">
        <v>37</v>
      </c>
      <c r="C306" s="196">
        <f aca="true" t="shared" si="33" ref="C306:D308">G306</f>
        <v>0</v>
      </c>
      <c r="D306" s="196">
        <f t="shared" si="33"/>
        <v>0</v>
      </c>
      <c r="E306" s="196"/>
      <c r="F306" s="196"/>
      <c r="G306" s="196">
        <f t="shared" si="32"/>
        <v>0</v>
      </c>
      <c r="H306" s="196">
        <f t="shared" si="32"/>
        <v>0</v>
      </c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96">
        <f>U307</f>
        <v>0</v>
      </c>
      <c r="V306" s="196">
        <f>U306</f>
        <v>0</v>
      </c>
    </row>
    <row r="307" spans="1:22" ht="12.75">
      <c r="A307" s="152">
        <v>323</v>
      </c>
      <c r="B307" s="154" t="s">
        <v>40</v>
      </c>
      <c r="C307" s="128">
        <f t="shared" si="33"/>
        <v>0</v>
      </c>
      <c r="D307" s="128">
        <f t="shared" si="33"/>
        <v>0</v>
      </c>
      <c r="E307" s="128"/>
      <c r="F307" s="128"/>
      <c r="G307" s="128">
        <f t="shared" si="32"/>
        <v>0</v>
      </c>
      <c r="H307" s="128">
        <f t="shared" si="32"/>
        <v>0</v>
      </c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28">
        <f>U308</f>
        <v>0</v>
      </c>
      <c r="V307" s="128">
        <f>U307</f>
        <v>0</v>
      </c>
    </row>
    <row r="308" spans="1:22" ht="15" customHeight="1">
      <c r="A308" s="108">
        <v>3232</v>
      </c>
      <c r="B308" s="151" t="s">
        <v>133</v>
      </c>
      <c r="C308" s="112">
        <f t="shared" si="33"/>
        <v>0</v>
      </c>
      <c r="D308" s="112">
        <f t="shared" si="33"/>
        <v>0</v>
      </c>
      <c r="E308" s="112"/>
      <c r="F308" s="112"/>
      <c r="G308" s="164"/>
      <c r="H308" s="164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1">
        <f>C308</f>
        <v>0</v>
      </c>
      <c r="V308" s="111">
        <f>U308</f>
        <v>0</v>
      </c>
    </row>
    <row r="309" spans="1:22" ht="12.75">
      <c r="A309" s="108"/>
      <c r="B309" s="109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</row>
    <row r="310" spans="1:22" ht="12.75" customHeight="1">
      <c r="A310" s="92"/>
      <c r="B310" s="14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8"/>
      <c r="V310" s="118"/>
    </row>
    <row r="311" spans="1:22" ht="12.75">
      <c r="A311" s="92"/>
      <c r="B311" s="14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8"/>
      <c r="V311" s="118"/>
    </row>
    <row r="312" spans="1:22" ht="12.75" customHeight="1">
      <c r="A312" s="136"/>
      <c r="B312" s="142" t="s">
        <v>74</v>
      </c>
      <c r="C312" s="149">
        <f>C148+C171+C198+C219+C245+C266+C280+C305+C258</f>
        <v>0</v>
      </c>
      <c r="D312" s="231">
        <f>D148+D171+D198+D219+D245+D266+D280+D305+D258</f>
        <v>0</v>
      </c>
      <c r="E312" s="137">
        <f>E148+E266</f>
        <v>0</v>
      </c>
      <c r="F312" s="232">
        <f>F148+F266</f>
        <v>0</v>
      </c>
      <c r="G312" s="137">
        <f>G148+G266+G305+G245+G219+G198+G171+G280+G258</f>
        <v>0</v>
      </c>
      <c r="H312" s="232">
        <f>H148+H266+H305+H245+H219+H198+H171+H280+H258</f>
        <v>0</v>
      </c>
      <c r="I312" s="137">
        <f>I148+I266</f>
        <v>0</v>
      </c>
      <c r="J312" s="232">
        <f>J148+J171+J198+J219+J245+J258+J266+J279+J305</f>
        <v>0</v>
      </c>
      <c r="K312" s="137">
        <f>K148+K171+K198+K219+K266</f>
        <v>0</v>
      </c>
      <c r="L312" s="232">
        <f>L148+L171+L198+L219+L266</f>
        <v>0</v>
      </c>
      <c r="M312" s="137">
        <f>M148+M266</f>
        <v>0</v>
      </c>
      <c r="N312" s="137">
        <f>N148+N266+N171+N30+N198</f>
        <v>0</v>
      </c>
      <c r="O312" s="232">
        <f>O148+O171+O198+O219+O245+O258+O266+O280+O305</f>
        <v>0</v>
      </c>
      <c r="P312" s="232">
        <f>P148+P171+P198+P219+P245+P258+P266+P280+P305</f>
        <v>0</v>
      </c>
      <c r="Q312" s="137">
        <f>Q148+Q266</f>
        <v>0</v>
      </c>
      <c r="R312" s="232">
        <f>R148+R266</f>
        <v>0</v>
      </c>
      <c r="S312" s="137">
        <f>S148+S266</f>
        <v>0</v>
      </c>
      <c r="T312" s="137">
        <f>T148+T266</f>
        <v>0</v>
      </c>
      <c r="U312" s="137">
        <f>U148+U171+U198+U219+U245+U266+U280+U306+U258</f>
        <v>0</v>
      </c>
      <c r="V312" s="137">
        <f>U312</f>
        <v>0</v>
      </c>
    </row>
    <row r="313" spans="1:22" ht="12.75">
      <c r="A313" s="92"/>
      <c r="B313" s="14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8"/>
      <c r="V313" s="118"/>
    </row>
    <row r="314" spans="1:22" ht="12.75">
      <c r="A314" s="92"/>
      <c r="B314" s="271" t="s">
        <v>136</v>
      </c>
      <c r="C314" s="266"/>
      <c r="D314" s="266"/>
      <c r="E314" s="266"/>
      <c r="F314" s="266"/>
      <c r="G314" s="266"/>
      <c r="H314" s="266"/>
      <c r="I314" s="266"/>
      <c r="J314" s="266"/>
      <c r="K314" s="266"/>
      <c r="L314" s="266"/>
      <c r="M314" s="266"/>
      <c r="N314" s="266"/>
      <c r="O314" s="266"/>
      <c r="P314" s="266"/>
      <c r="Q314" s="266"/>
      <c r="R314" s="266"/>
      <c r="S314" s="266"/>
      <c r="T314" s="266"/>
      <c r="U314" s="266"/>
      <c r="V314" s="266"/>
    </row>
    <row r="315" spans="1:22" ht="12.75">
      <c r="A315" s="92"/>
      <c r="B315" s="271" t="s">
        <v>115</v>
      </c>
      <c r="C315" s="266"/>
      <c r="D315" s="266"/>
      <c r="E315" s="266"/>
      <c r="F315" s="266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  <c r="S315" s="266"/>
      <c r="T315" s="266"/>
      <c r="U315" s="266"/>
      <c r="V315" s="266"/>
    </row>
    <row r="316" spans="1:22" ht="12.75" customHeight="1">
      <c r="A316" s="92"/>
      <c r="B316" s="14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277" t="s">
        <v>190</v>
      </c>
      <c r="V316" s="278"/>
    </row>
    <row r="317" spans="1:22" ht="12.75">
      <c r="A317" s="92"/>
      <c r="B317" s="14" t="s">
        <v>219</v>
      </c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277" t="s">
        <v>139</v>
      </c>
      <c r="V317" s="278"/>
    </row>
    <row r="318" spans="1:22" ht="12.75" customHeight="1">
      <c r="A318" s="92"/>
      <c r="B318" s="214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8"/>
      <c r="V318" s="118"/>
    </row>
    <row r="319" spans="1:22" ht="12.75">
      <c r="A319" s="92"/>
      <c r="B319" s="14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277" t="s">
        <v>181</v>
      </c>
      <c r="V319" s="278"/>
    </row>
    <row r="320" spans="1:22" ht="12.75" customHeight="1">
      <c r="A320" s="92"/>
      <c r="B320" s="14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277" t="s">
        <v>173</v>
      </c>
      <c r="V320" s="278"/>
    </row>
    <row r="321" spans="1:22" ht="12.75">
      <c r="A321" s="93"/>
      <c r="B321" s="107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ht="12.75" customHeight="1">
      <c r="A322" s="103"/>
      <c r="B322" s="11"/>
      <c r="C322"/>
      <c r="D322"/>
      <c r="E322"/>
      <c r="F322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ht="12.75">
      <c r="A323" s="93"/>
      <c r="B323" s="95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</row>
    <row r="324" spans="1:22" ht="12.75" customHeight="1">
      <c r="A324" s="93"/>
      <c r="B324" s="95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</row>
    <row r="325" spans="1:22" ht="12.75">
      <c r="A325" s="92"/>
      <c r="B325" s="14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</row>
    <row r="326" spans="1:22" ht="12.75" customHeight="1">
      <c r="A326" s="92"/>
      <c r="B326" s="14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8"/>
      <c r="V326" s="118"/>
    </row>
    <row r="327" spans="1:22" ht="12.75">
      <c r="A327" s="92"/>
      <c r="B327" s="14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</row>
    <row r="328" spans="1:22" ht="12.75" customHeight="1">
      <c r="A328" s="92"/>
      <c r="B328" s="14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8"/>
      <c r="V328" s="118"/>
    </row>
    <row r="329" spans="1:22" ht="12.75" customHeight="1">
      <c r="A329" s="92"/>
      <c r="B329" s="14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</row>
    <row r="330" spans="1:22" ht="12.75" customHeight="1">
      <c r="A330" s="92"/>
      <c r="B330" s="14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8"/>
      <c r="V330" s="118"/>
    </row>
    <row r="331" spans="1:22" ht="12.75">
      <c r="A331" s="92"/>
      <c r="B331" s="14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8"/>
      <c r="V331" s="118"/>
    </row>
    <row r="332" spans="1:22" ht="12.75" customHeight="1">
      <c r="A332" s="93"/>
      <c r="B332" s="95"/>
      <c r="C332" s="118"/>
      <c r="D332" s="118"/>
      <c r="E332" s="118"/>
      <c r="F332" s="118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8"/>
      <c r="V332" s="118"/>
    </row>
    <row r="333" spans="1:22" ht="12.75">
      <c r="A333" s="92"/>
      <c r="B333" s="14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8"/>
      <c r="V333" s="118"/>
    </row>
    <row r="334" spans="1:22" ht="12.75" customHeight="1">
      <c r="A334" s="92"/>
      <c r="B334" s="14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8"/>
      <c r="V334" s="118"/>
    </row>
    <row r="335" spans="1:22" ht="12.75">
      <c r="A335" s="272"/>
      <c r="B335" s="272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</row>
    <row r="336" spans="1:23" ht="12.75" customHeight="1">
      <c r="A336" s="92"/>
      <c r="B336" s="14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8"/>
      <c r="V336" s="118"/>
      <c r="W336" s="11"/>
    </row>
    <row r="337" spans="1:22" s="11" customFormat="1" ht="12.75" customHeight="1">
      <c r="A337" s="92"/>
      <c r="B337" s="14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8"/>
      <c r="V337" s="118"/>
    </row>
    <row r="338" spans="1:22" s="11" customFormat="1" ht="12.75" customHeight="1">
      <c r="A338" s="92"/>
      <c r="B338" s="14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8"/>
      <c r="V338" s="118"/>
    </row>
    <row r="339" spans="1:23" s="11" customFormat="1" ht="12.75">
      <c r="A339" s="92"/>
      <c r="B339" s="14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8"/>
      <c r="V339" s="118"/>
      <c r="W339" s="10"/>
    </row>
    <row r="340" spans="1:22" ht="12.75" customHeight="1">
      <c r="A340" s="93"/>
      <c r="B340" s="107"/>
      <c r="C340"/>
      <c r="D340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ht="12.75">
      <c r="A341" s="103"/>
      <c r="B341" s="11"/>
      <c r="C341"/>
      <c r="D341"/>
      <c r="E341"/>
      <c r="F34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ht="12.75" customHeight="1">
      <c r="A342" s="93"/>
      <c r="B342" s="95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</row>
    <row r="343" spans="1:23" ht="12.75">
      <c r="A343" s="93"/>
      <c r="B343" s="95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"/>
    </row>
    <row r="344" spans="1:22" s="11" customFormat="1" ht="12.75" customHeight="1">
      <c r="A344" s="92"/>
      <c r="B344" s="14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</row>
    <row r="345" spans="1:22" s="11" customFormat="1" ht="12.75">
      <c r="A345" s="92"/>
      <c r="B345" s="14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8"/>
      <c r="V345" s="118"/>
    </row>
    <row r="346" spans="1:23" s="11" customFormat="1" ht="12.75" customHeight="1">
      <c r="A346" s="92"/>
      <c r="B346" s="14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0"/>
    </row>
    <row r="347" spans="1:22" ht="12.75">
      <c r="A347" s="92"/>
      <c r="B347" s="14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8"/>
      <c r="V347" s="118"/>
    </row>
    <row r="348" spans="1:22" ht="12.75" customHeight="1">
      <c r="A348" s="92"/>
      <c r="B348" s="14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</row>
    <row r="349" spans="1:23" ht="12.75">
      <c r="A349" s="92"/>
      <c r="B349" s="14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8"/>
      <c r="V349" s="118"/>
      <c r="W349" s="11"/>
    </row>
    <row r="350" spans="1:23" s="11" customFormat="1" ht="12.75" customHeight="1">
      <c r="A350" s="92"/>
      <c r="B350" s="14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8"/>
      <c r="V350" s="118"/>
      <c r="W350" s="10"/>
    </row>
    <row r="351" spans="1:22" ht="12.75">
      <c r="A351" s="92"/>
      <c r="B351" s="14"/>
      <c r="C351" s="117"/>
      <c r="D351" s="117"/>
      <c r="E351" s="118"/>
      <c r="F351" s="118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8"/>
      <c r="V351" s="118"/>
    </row>
    <row r="352" spans="1:22" ht="12.75" customHeight="1">
      <c r="A352" s="92"/>
      <c r="B352" s="14"/>
      <c r="C352" s="117"/>
      <c r="D352" s="117"/>
      <c r="E352" s="118"/>
      <c r="F352" s="118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8"/>
      <c r="V352" s="118"/>
    </row>
    <row r="353" spans="1:22" ht="12.75">
      <c r="A353" s="92"/>
      <c r="B353" s="14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8"/>
      <c r="V353" s="118"/>
    </row>
    <row r="354" spans="1:23" ht="12.75" customHeight="1">
      <c r="A354" s="92"/>
      <c r="B354" s="14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8"/>
      <c r="V354" s="118"/>
      <c r="W354" s="11"/>
    </row>
    <row r="355" spans="1:23" s="11" customFormat="1" ht="12.75">
      <c r="A355" s="92"/>
      <c r="B355" s="14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8"/>
      <c r="V355" s="118"/>
      <c r="W355" s="10"/>
    </row>
    <row r="356" spans="1:22" ht="12.75" customHeight="1">
      <c r="A356" s="92"/>
      <c r="B356" s="14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8"/>
      <c r="V356" s="118"/>
    </row>
    <row r="357" spans="1:23" ht="12.75">
      <c r="A357" s="272"/>
      <c r="B357" s="272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"/>
    </row>
    <row r="358" spans="1:22" s="11" customFormat="1" ht="12.75" customHeight="1">
      <c r="A358" s="92"/>
      <c r="B358" s="14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8"/>
      <c r="V358" s="118"/>
    </row>
    <row r="359" spans="1:22" s="11" customFormat="1" ht="12.75">
      <c r="A359" s="93"/>
      <c r="B359" s="95"/>
      <c r="C359" s="166"/>
      <c r="D359" s="166"/>
      <c r="E359" s="166"/>
      <c r="F359" s="166"/>
      <c r="G359" s="118"/>
      <c r="H359" s="118"/>
      <c r="I359" s="166"/>
      <c r="J359" s="166"/>
      <c r="K359" s="166"/>
      <c r="L359" s="166"/>
      <c r="M359" s="166"/>
      <c r="N359" s="166"/>
      <c r="O359" s="166"/>
      <c r="P359" s="166"/>
      <c r="Q359" s="118"/>
      <c r="R359" s="118"/>
      <c r="S359" s="167"/>
      <c r="T359" s="167"/>
      <c r="U359" s="118"/>
      <c r="V359" s="118"/>
    </row>
    <row r="360" spans="1:23" s="11" customFormat="1" ht="12.75" customHeight="1">
      <c r="A360" s="103"/>
      <c r="B360" s="95"/>
      <c r="W360" s="10"/>
    </row>
    <row r="361" spans="1:22" ht="12.75">
      <c r="A361" s="93"/>
      <c r="B361" s="95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ht="12.75" customHeight="1">
      <c r="A362" s="93"/>
      <c r="B362" s="95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3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1"/>
    </row>
    <row r="364" spans="1:23" s="11" customFormat="1" ht="12.75" customHeight="1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2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2.75" customHeight="1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2.75">
      <c r="A367" s="103"/>
      <c r="B367" s="9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3" ht="12.75" customHeight="1">
      <c r="A368" s="93"/>
      <c r="B368" s="9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1:23" s="11" customFormat="1" ht="12.75">
      <c r="A369" s="93"/>
      <c r="B369" s="95"/>
      <c r="W369" s="10"/>
    </row>
    <row r="370" spans="1:22" ht="12.75" customHeight="1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1"/>
    </row>
    <row r="372" spans="1:22" s="11" customFormat="1" ht="12.75" customHeight="1">
      <c r="A372" s="92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" s="11" customFormat="1" ht="12.75">
      <c r="A373" s="93"/>
      <c r="B373" s="95"/>
    </row>
    <row r="374" spans="1:23" s="11" customFormat="1" ht="12.75" customHeight="1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2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2.75" customHeight="1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3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1"/>
    </row>
    <row r="378" spans="1:23" s="11" customFormat="1" ht="12.75" customHeight="1">
      <c r="A378" s="93"/>
      <c r="B378" s="95"/>
      <c r="W378" s="10"/>
    </row>
    <row r="379" spans="1:22" ht="12.75">
      <c r="A379" s="92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2.75" customHeight="1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2.75">
      <c r="A381" s="103"/>
      <c r="B381" s="95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3" ht="12.75" customHeight="1">
      <c r="A382" s="93"/>
      <c r="B382" s="9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s="11" customFormat="1" ht="12.75">
      <c r="A383" s="93"/>
      <c r="B383" s="95"/>
      <c r="W383" s="10"/>
    </row>
    <row r="384" spans="1:22" ht="12.75" customHeight="1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1"/>
    </row>
    <row r="386" spans="1:22" s="11" customFormat="1" ht="12.75" customHeight="1">
      <c r="A386" s="92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" s="11" customFormat="1" ht="12.75">
      <c r="A387" s="93"/>
      <c r="B387" s="95"/>
    </row>
    <row r="388" spans="1:23" s="11" customFormat="1" ht="12.75" customHeight="1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2" ht="12.75">
      <c r="A389" s="92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2.75" customHeight="1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1"/>
    </row>
    <row r="392" spans="1:23" s="11" customFormat="1" ht="12.75" customHeight="1">
      <c r="A392" s="93"/>
      <c r="B392" s="95"/>
      <c r="W392" s="10"/>
    </row>
    <row r="393" spans="1:22" ht="12.75">
      <c r="A393" s="92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2.75" customHeight="1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2.75">
      <c r="A395" s="103"/>
      <c r="B395" s="95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3" ht="12.75" customHeight="1">
      <c r="A396" s="93"/>
      <c r="B396" s="95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s="11" customFormat="1" ht="12.75">
      <c r="A397" s="93"/>
      <c r="B397" s="95"/>
      <c r="W397" s="10"/>
    </row>
    <row r="398" spans="1:23" ht="12.75" customHeight="1">
      <c r="A398" s="92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1"/>
    </row>
    <row r="399" spans="1:22" s="11" customFormat="1" ht="12.75">
      <c r="A399" s="92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3" s="11" customFormat="1" ht="12.75" customHeight="1">
      <c r="A400" s="92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2" ht="12.75">
      <c r="A401" s="93"/>
      <c r="B401" s="95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ht="12.75" customHeight="1">
      <c r="A402" s="92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3" ht="12.75">
      <c r="A403" s="92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1"/>
    </row>
    <row r="404" spans="1:22" s="11" customFormat="1" ht="12.75" customHeight="1">
      <c r="A404" s="92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s="11" customFormat="1" ht="12.75">
      <c r="A405" s="92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3" s="11" customFormat="1" ht="12.75" customHeight="1">
      <c r="A406" s="93"/>
      <c r="B406" s="95"/>
      <c r="W406" s="10"/>
    </row>
    <row r="407" spans="1:22" ht="12.75">
      <c r="A407" s="92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2.75" customHeight="1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3" ht="12.75">
      <c r="A409" s="103"/>
      <c r="B409" s="95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s="11" customFormat="1" ht="12.75" customHeight="1">
      <c r="A410" s="93"/>
      <c r="B410" s="95"/>
      <c r="W410" s="10"/>
    </row>
    <row r="411" spans="1:22" ht="12.75">
      <c r="A411" s="93"/>
      <c r="B411" s="95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ht="12.75" customHeight="1">
      <c r="A412" s="92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2.75">
      <c r="A413" s="92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3" ht="12.75" customHeight="1">
      <c r="A414" s="92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1"/>
    </row>
    <row r="415" spans="1:23" s="11" customFormat="1" ht="12.75">
      <c r="A415" s="93"/>
      <c r="B415" s="95"/>
      <c r="W415" s="10"/>
    </row>
    <row r="416" spans="1:23" ht="12.75" customHeight="1">
      <c r="A416" s="92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1"/>
    </row>
    <row r="417" spans="1:23" s="11" customFormat="1" ht="12.75">
      <c r="A417" s="92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ht="12.75" customHeight="1">
      <c r="A418" s="92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1"/>
    </row>
    <row r="419" spans="1:22" s="11" customFormat="1" ht="12.75">
      <c r="A419" s="92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3" s="11" customFormat="1" ht="12.75" customHeight="1">
      <c r="A420" s="93"/>
      <c r="B420" s="95"/>
      <c r="W420" s="10"/>
    </row>
    <row r="421" spans="1:22" ht="12.75" customHeight="1">
      <c r="A421" s="92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2.75" customHeight="1">
      <c r="A422" s="93"/>
      <c r="B422" s="95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3" ht="12.75">
      <c r="A423" s="93"/>
      <c r="B423" s="95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2" s="11" customFormat="1" ht="12.75" customHeight="1">
      <c r="A424" s="92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s="11" customFormat="1" ht="12.75">
      <c r="A425" s="92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3" s="11" customFormat="1" ht="12.75" customHeight="1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2" ht="12.75">
      <c r="A427" s="103"/>
      <c r="B427" s="95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:22" ht="12.75" customHeight="1">
      <c r="A428" s="93"/>
      <c r="B428" s="95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:23" ht="12.75">
      <c r="A429" s="93"/>
      <c r="B429" s="95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s="11" customFormat="1" ht="12.75" customHeight="1">
      <c r="A430" s="92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2" ht="12.75">
      <c r="A431" s="92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2.75" customHeight="1">
      <c r="A432" s="92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2.75">
      <c r="A433" s="93"/>
      <c r="B433" s="95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1:23" ht="12.75" customHeight="1">
      <c r="A434" s="92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1"/>
    </row>
    <row r="435" spans="1:23" s="11" customFormat="1" ht="12.75">
      <c r="A435" s="92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ht="12.75" customHeight="1">
      <c r="A436" s="92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1"/>
    </row>
    <row r="437" spans="1:22" s="11" customFormat="1" ht="12.75">
      <c r="A437" s="92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3" s="11" customFormat="1" ht="12.75" customHeight="1">
      <c r="A438" s="93"/>
      <c r="B438" s="95"/>
      <c r="W438" s="10"/>
    </row>
    <row r="439" spans="1:23" ht="12.75">
      <c r="A439" s="92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1"/>
    </row>
    <row r="440" spans="1:23" s="11" customFormat="1" ht="12.75" customHeight="1">
      <c r="A440" s="93"/>
      <c r="B440" s="95"/>
      <c r="W440" s="10"/>
    </row>
    <row r="441" spans="1:22" ht="12.75">
      <c r="A441" s="92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2.75" customHeight="1">
      <c r="A442" s="93"/>
      <c r="B442" s="95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ht="12.75">
      <c r="A443" s="93"/>
      <c r="B443" s="95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ht="12.75" customHeight="1">
      <c r="A444" s="92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2.75">
      <c r="A445" s="92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2.75" customHeight="1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2.75">
      <c r="A447" s="103"/>
      <c r="B447" s="95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ht="12.75" customHeight="1">
      <c r="A448" s="93"/>
      <c r="B448" s="95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ht="12.75">
      <c r="A449" s="93"/>
      <c r="B449" s="95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ht="12.75" customHeight="1">
      <c r="A450" s="92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2.75">
      <c r="A451" s="92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2.75" customHeight="1">
      <c r="A452" s="92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2.75">
      <c r="A453" s="93"/>
      <c r="B453" s="95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ht="12.75" customHeight="1">
      <c r="A454" s="92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2.75">
      <c r="A455" s="92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2.75" customHeight="1">
      <c r="A456" s="92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2.75">
      <c r="A457" s="92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2.75" customHeight="1">
      <c r="A458" s="93"/>
      <c r="B458" s="95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ht="12.75">
      <c r="A459" s="92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2.75" customHeight="1">
      <c r="A460" s="93"/>
      <c r="B460" s="95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ht="12.75">
      <c r="A461" s="93"/>
      <c r="B461" s="95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ht="12.75" customHeight="1">
      <c r="A462" s="92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2.75">
      <c r="A463" s="93"/>
      <c r="B463" s="95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ht="12.75" customHeight="1">
      <c r="A464" s="92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2.75">
      <c r="A465" s="92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2.75" customHeight="1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2.75" customHeight="1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2.75" customHeight="1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2.75" customHeight="1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2.75" customHeight="1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2.75" customHeight="1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2.75" customHeight="1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2.75" customHeight="1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2.75" customHeight="1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2.75" customHeight="1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2.75" customHeight="1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2.75" customHeight="1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2.75" customHeight="1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2.75" customHeight="1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2.75" customHeight="1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2.75" customHeight="1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2.75" customHeight="1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2.75" customHeight="1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2.75" customHeight="1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2.75" customHeight="1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2.75" customHeight="1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2.75" customHeight="1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2.75" customHeight="1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2.75" customHeight="1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2.75" customHeight="1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2.75" customHeight="1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2.75" customHeight="1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2.75" customHeight="1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2.75" customHeight="1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2.75" customHeight="1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2.75" customHeight="1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2.75" customHeight="1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2.75" customHeight="1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2.75" customHeight="1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2.75" customHeight="1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2.75" customHeight="1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2.75" customHeight="1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2.75" customHeight="1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2.75" customHeight="1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2.75" customHeight="1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2.75" customHeight="1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2.75" customHeight="1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2.75" customHeight="1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2.75" customHeight="1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2.75" customHeight="1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2.75" customHeight="1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2.75" customHeight="1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2.75" customHeight="1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2.75" customHeight="1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2.75" customHeight="1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2.75" customHeight="1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2.75" customHeight="1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2.75" customHeight="1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2.75" customHeight="1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2.75" customHeight="1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2.75" customHeight="1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2.75" customHeight="1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2.75" customHeight="1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2.75" customHeight="1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2.75" customHeight="1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2.75" customHeight="1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2.75" customHeight="1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2.75" customHeight="1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2.75" customHeight="1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2.75" customHeight="1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2.75" customHeight="1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2.75" customHeight="1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2.75" customHeight="1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2.75" customHeight="1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2.75" customHeight="1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2.75" customHeight="1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2.75" customHeight="1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2.75" customHeight="1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2.75" customHeight="1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2.75" customHeight="1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2.75" customHeight="1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2.75" customHeight="1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2.75" customHeight="1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2.75" customHeight="1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2.75" customHeight="1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2.75" customHeight="1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2.75" customHeight="1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2.75" customHeight="1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2.75" customHeight="1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2.75" customHeight="1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2.75" customHeight="1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2.75" customHeight="1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2.75" customHeight="1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2.75" customHeight="1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2.75" customHeight="1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2.75" customHeight="1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2.75" customHeight="1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2.75" customHeight="1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2.75" customHeight="1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2.75" customHeight="1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2.75" customHeight="1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2.75" customHeight="1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2.75" customHeight="1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2.75" customHeight="1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2.75" customHeight="1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2.75" customHeight="1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2.75" customHeight="1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2.75" customHeight="1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2.75" customHeight="1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2.75" customHeight="1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2.75" customHeight="1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2.75" customHeight="1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2.75">
      <c r="A679" s="93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2.75" customHeight="1">
      <c r="A680" s="93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2.75">
      <c r="A681" s="93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2.75" customHeight="1">
      <c r="A682" s="93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2.75">
      <c r="A683" s="93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2.75" customHeight="1">
      <c r="A684" s="93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2.75">
      <c r="A685" s="93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2.75" customHeight="1">
      <c r="A686" s="93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2.75">
      <c r="A687" s="93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2.75" customHeight="1">
      <c r="A688" s="93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2.75">
      <c r="A689" s="93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2.75" customHeight="1">
      <c r="A690" s="93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2.75">
      <c r="A691" s="93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2.75" customHeight="1">
      <c r="A692" s="93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2.75">
      <c r="A693" s="93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2.75" customHeight="1">
      <c r="A694" s="93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2.75">
      <c r="A695" s="93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2.75" customHeight="1">
      <c r="A696" s="93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2.75">
      <c r="A697" s="93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2.75" customHeight="1">
      <c r="A698" s="93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2.75">
      <c r="A699" s="93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2.75" customHeight="1">
      <c r="A700" s="93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2.75">
      <c r="A701" s="93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2.75" customHeight="1">
      <c r="A702" s="93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2.75">
      <c r="A703" s="93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2.75" customHeight="1">
      <c r="A704" s="93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2.75">
      <c r="A705" s="93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2.75" customHeight="1">
      <c r="A706" s="93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2.75">
      <c r="A707" s="93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2.75" customHeight="1">
      <c r="A708" s="93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2.75">
      <c r="A709" s="93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2.75" customHeight="1">
      <c r="A710" s="93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2.75">
      <c r="A711" s="93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2.75" customHeight="1">
      <c r="A712" s="93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2.75">
      <c r="A713" s="93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2.75" customHeight="1">
      <c r="A714" s="93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2.75">
      <c r="A715" s="93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2.75" customHeight="1">
      <c r="A716" s="93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2.75">
      <c r="A717" s="93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2.75" customHeight="1">
      <c r="A718" s="93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2.75">
      <c r="A719" s="93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2.75" customHeight="1">
      <c r="A720" s="93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2.75">
      <c r="A721" s="93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2.75" customHeight="1">
      <c r="A722" s="93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2.75">
      <c r="A723" s="93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2.75" customHeight="1">
      <c r="A724" s="93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2.75">
      <c r="A725" s="93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2.75" customHeight="1">
      <c r="A726" s="93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2.75">
      <c r="A727" s="93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2.75" customHeight="1">
      <c r="A728" s="93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2.75">
      <c r="A729" s="93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2.75" customHeight="1">
      <c r="A730" s="93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2.75">
      <c r="A731" s="93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2.75" customHeight="1">
      <c r="A732" s="93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2.75">
      <c r="A733" s="93"/>
      <c r="B733" s="1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2.75" customHeight="1">
      <c r="A734" s="93"/>
      <c r="B734" s="1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2.75">
      <c r="A735" s="93"/>
      <c r="B735" s="1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2.75" customHeight="1">
      <c r="A736" s="93"/>
      <c r="B736" s="14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2.75">
      <c r="A737" s="93"/>
      <c r="B737" s="14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2.75" customHeight="1">
      <c r="A738" s="93"/>
      <c r="B738" s="14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2.75">
      <c r="A739" s="93"/>
      <c r="B739" s="14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2.75" customHeight="1">
      <c r="A740" s="93"/>
      <c r="B740" s="14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2.75">
      <c r="A741" s="93"/>
      <c r="B741" s="14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2.75" customHeight="1">
      <c r="A742" s="93"/>
      <c r="B742" s="14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2.75">
      <c r="A743" s="93"/>
      <c r="B743" s="14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2.75" customHeight="1">
      <c r="A744" s="93"/>
      <c r="B744" s="14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2.75">
      <c r="A745" s="93"/>
      <c r="B745" s="14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2.75" customHeight="1">
      <c r="A746" s="93"/>
      <c r="B746" s="14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2.75">
      <c r="A747" s="93"/>
      <c r="B747" s="14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2.75" customHeight="1">
      <c r="A748" s="93"/>
      <c r="B748" s="14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2.75">
      <c r="A749" s="93"/>
      <c r="B749" s="14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2.75" customHeight="1">
      <c r="A750" s="93"/>
      <c r="B750" s="14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2.75">
      <c r="A751" s="93"/>
      <c r="B751" s="14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2.75" customHeight="1">
      <c r="A752" s="93"/>
      <c r="B752" s="14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</sheetData>
  <sheetProtection/>
  <mergeCells count="54">
    <mergeCell ref="A357:B357"/>
    <mergeCell ref="B205:K205"/>
    <mergeCell ref="U317:V317"/>
    <mergeCell ref="U319:V319"/>
    <mergeCell ref="U320:V320"/>
    <mergeCell ref="A335:B335"/>
    <mergeCell ref="B263:C263"/>
    <mergeCell ref="B302:V302"/>
    <mergeCell ref="B303:E303"/>
    <mergeCell ref="B314:V314"/>
    <mergeCell ref="B315:V315"/>
    <mergeCell ref="U316:V316"/>
    <mergeCell ref="A245:B245"/>
    <mergeCell ref="B250:V250"/>
    <mergeCell ref="B251:E251"/>
    <mergeCell ref="A258:B258"/>
    <mergeCell ref="B262:C262"/>
    <mergeCell ref="M2:N2"/>
    <mergeCell ref="B128:G128"/>
    <mergeCell ref="A219:B219"/>
    <mergeCell ref="B229:C229"/>
    <mergeCell ref="B230:K230"/>
    <mergeCell ref="A171:B171"/>
    <mergeCell ref="B176:C176"/>
    <mergeCell ref="B177:C177"/>
    <mergeCell ref="A198:B198"/>
    <mergeCell ref="B204:C204"/>
    <mergeCell ref="B152:C152"/>
    <mergeCell ref="B153:C153"/>
    <mergeCell ref="B10:K10"/>
    <mergeCell ref="B27:K27"/>
    <mergeCell ref="B50:V50"/>
    <mergeCell ref="B103:G103"/>
    <mergeCell ref="A148:B148"/>
    <mergeCell ref="A1:V1"/>
    <mergeCell ref="A2:A3"/>
    <mergeCell ref="B2:B3"/>
    <mergeCell ref="C2:C3"/>
    <mergeCell ref="E2:E3"/>
    <mergeCell ref="Q2:Q3"/>
    <mergeCell ref="S2:S3"/>
    <mergeCell ref="J2:J3"/>
    <mergeCell ref="L2:L3"/>
    <mergeCell ref="R2:R3"/>
    <mergeCell ref="U2:U3"/>
    <mergeCell ref="V2:V3"/>
    <mergeCell ref="K2:K3"/>
    <mergeCell ref="D2:D3"/>
    <mergeCell ref="F2:F3"/>
    <mergeCell ref="H2:H3"/>
    <mergeCell ref="O2:P2"/>
    <mergeCell ref="G2:G3"/>
    <mergeCell ref="I2:I3"/>
    <mergeCell ref="T2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40" t="s">
        <v>258</v>
      </c>
      <c r="B1" s="240"/>
      <c r="C1" s="240"/>
      <c r="D1" s="240"/>
      <c r="E1" s="240"/>
      <c r="F1" s="240"/>
      <c r="G1" s="240"/>
      <c r="H1" s="240"/>
    </row>
    <row r="2" spans="1:8" s="72" customFormat="1" ht="26.25" customHeight="1">
      <c r="A2" s="240" t="s">
        <v>48</v>
      </c>
      <c r="B2" s="240"/>
      <c r="C2" s="240"/>
      <c r="D2" s="240"/>
      <c r="E2" s="240"/>
      <c r="F2" s="240"/>
      <c r="G2" s="251"/>
      <c r="H2" s="251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79"/>
      <c r="B4" s="280"/>
      <c r="C4" s="280"/>
      <c r="D4" s="280"/>
      <c r="E4" s="281"/>
      <c r="F4" s="79" t="s">
        <v>231</v>
      </c>
      <c r="G4" s="79" t="s">
        <v>232</v>
      </c>
      <c r="H4" s="80" t="s">
        <v>233</v>
      </c>
      <c r="I4" s="81"/>
    </row>
    <row r="5" spans="1:9" ht="27.75" customHeight="1">
      <c r="A5" s="245" t="s">
        <v>49</v>
      </c>
      <c r="B5" s="244"/>
      <c r="C5" s="244"/>
      <c r="D5" s="244"/>
      <c r="E5" s="250"/>
      <c r="F5" s="106">
        <v>9156844</v>
      </c>
      <c r="G5" s="106"/>
      <c r="H5" s="106"/>
      <c r="I5" s="101"/>
    </row>
    <row r="6" spans="1:8" ht="22.5" customHeight="1">
      <c r="A6" s="245" t="s">
        <v>3</v>
      </c>
      <c r="B6" s="244"/>
      <c r="C6" s="244"/>
      <c r="D6" s="244"/>
      <c r="E6" s="250"/>
      <c r="F6" s="83">
        <v>9156844</v>
      </c>
      <c r="G6" s="83"/>
      <c r="H6" s="83"/>
    </row>
    <row r="7" spans="1:8" ht="22.5" customHeight="1">
      <c r="A7" s="252" t="s">
        <v>4</v>
      </c>
      <c r="B7" s="250"/>
      <c r="C7" s="250"/>
      <c r="D7" s="250"/>
      <c r="E7" s="250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v>9156844</v>
      </c>
      <c r="G8" s="83"/>
      <c r="H8" s="83"/>
    </row>
    <row r="9" spans="1:8" ht="22.5" customHeight="1">
      <c r="A9" s="243" t="s">
        <v>5</v>
      </c>
      <c r="B9" s="244"/>
      <c r="C9" s="244"/>
      <c r="D9" s="244"/>
      <c r="E9" s="253"/>
      <c r="F9" s="84">
        <v>9154363</v>
      </c>
      <c r="G9" s="84"/>
      <c r="H9" s="84"/>
    </row>
    <row r="10" spans="1:8" ht="22.5" customHeight="1">
      <c r="A10" s="252" t="s">
        <v>6</v>
      </c>
      <c r="B10" s="250"/>
      <c r="C10" s="250"/>
      <c r="D10" s="250"/>
      <c r="E10" s="250"/>
      <c r="F10" s="84"/>
      <c r="G10" s="84"/>
      <c r="H10" s="84"/>
    </row>
    <row r="11" spans="1:8" ht="22.5" customHeight="1">
      <c r="A11" s="243" t="s">
        <v>7</v>
      </c>
      <c r="B11" s="244"/>
      <c r="C11" s="244"/>
      <c r="D11" s="244"/>
      <c r="E11" s="244"/>
      <c r="F11" s="84">
        <v>2481</v>
      </c>
      <c r="G11" s="84">
        <f>+G5-G8</f>
        <v>0</v>
      </c>
      <c r="H11" s="84">
        <f>+H5-H8</f>
        <v>0</v>
      </c>
    </row>
    <row r="12" spans="1:8" ht="25.5" customHeight="1">
      <c r="A12" s="240"/>
      <c r="B12" s="241"/>
      <c r="C12" s="241"/>
      <c r="D12" s="241"/>
      <c r="E12" s="241"/>
      <c r="F12" s="242"/>
      <c r="G12" s="242"/>
      <c r="H12" s="242"/>
    </row>
    <row r="13" spans="1:8" ht="27.75" customHeight="1">
      <c r="A13" s="279"/>
      <c r="B13" s="280"/>
      <c r="C13" s="280"/>
      <c r="D13" s="280"/>
      <c r="E13" s="281"/>
      <c r="F13" s="79" t="s">
        <v>231</v>
      </c>
      <c r="G13" s="79" t="s">
        <v>232</v>
      </c>
      <c r="H13" s="80" t="s">
        <v>233</v>
      </c>
    </row>
    <row r="14" spans="1:8" ht="22.5" customHeight="1">
      <c r="A14" s="246" t="s">
        <v>8</v>
      </c>
      <c r="B14" s="247"/>
      <c r="C14" s="247"/>
      <c r="D14" s="247"/>
      <c r="E14" s="248"/>
      <c r="F14" s="86">
        <v>31585</v>
      </c>
      <c r="G14" s="86"/>
      <c r="H14" s="84"/>
    </row>
    <row r="15" spans="1:8" s="67" customFormat="1" ht="27.75" customHeight="1">
      <c r="A15" s="279"/>
      <c r="B15" s="280"/>
      <c r="C15" s="280"/>
      <c r="D15" s="280"/>
      <c r="E15" s="281"/>
      <c r="F15" s="79" t="s">
        <v>231</v>
      </c>
      <c r="G15" s="79" t="s">
        <v>232</v>
      </c>
      <c r="H15" s="80" t="s">
        <v>233</v>
      </c>
    </row>
    <row r="16" spans="1:8" s="67" customFormat="1" ht="22.5" customHeight="1">
      <c r="A16" s="245" t="s">
        <v>9</v>
      </c>
      <c r="B16" s="244"/>
      <c r="C16" s="244"/>
      <c r="D16" s="244"/>
      <c r="E16" s="244"/>
      <c r="F16" s="83"/>
      <c r="G16" s="83"/>
      <c r="H16" s="83"/>
    </row>
    <row r="17" spans="1:8" s="67" customFormat="1" ht="22.5" customHeight="1">
      <c r="A17" s="245" t="s">
        <v>10</v>
      </c>
      <c r="B17" s="244"/>
      <c r="C17" s="244"/>
      <c r="D17" s="244"/>
      <c r="E17" s="244"/>
      <c r="F17" s="83"/>
      <c r="G17" s="83"/>
      <c r="H17" s="83"/>
    </row>
    <row r="18" spans="1:8" s="67" customFormat="1" ht="22.5" customHeight="1">
      <c r="A18" s="243" t="s">
        <v>11</v>
      </c>
      <c r="B18" s="244"/>
      <c r="C18" s="244"/>
      <c r="D18" s="244"/>
      <c r="E18" s="244"/>
      <c r="F18" s="83"/>
      <c r="G18" s="83"/>
      <c r="H18" s="83"/>
    </row>
    <row r="19" spans="1:8" s="67" customFormat="1" ht="19.5" customHeight="1">
      <c r="A19" s="243" t="s">
        <v>12</v>
      </c>
      <c r="B19" s="244"/>
      <c r="C19" s="244"/>
      <c r="D19" s="244"/>
      <c r="E19" s="244"/>
      <c r="F19" s="83"/>
      <c r="G19" s="83">
        <f>SUM(G11,G14,G18)</f>
        <v>0</v>
      </c>
      <c r="H19" s="83">
        <f>SUM(H11,H14,H18)</f>
        <v>0</v>
      </c>
    </row>
    <row r="20" spans="1:5" s="67" customFormat="1" ht="18" customHeight="1">
      <c r="A20" s="91"/>
      <c r="B20" s="74"/>
      <c r="C20" s="74"/>
      <c r="D20" s="74"/>
      <c r="E20" s="74"/>
    </row>
  </sheetData>
  <sheetProtection/>
  <mergeCells count="17">
    <mergeCell ref="A15:E15"/>
    <mergeCell ref="A16:E16"/>
    <mergeCell ref="A17:E17"/>
    <mergeCell ref="A18:E18"/>
    <mergeCell ref="A19:E19"/>
    <mergeCell ref="A9:E9"/>
    <mergeCell ref="A10:E10"/>
    <mergeCell ref="A11:E11"/>
    <mergeCell ref="A12:H12"/>
    <mergeCell ref="A13:E13"/>
    <mergeCell ref="A14:E14"/>
    <mergeCell ref="A1:H1"/>
    <mergeCell ref="A2:H2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D12" sqref="B12:I16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40" t="s">
        <v>257</v>
      </c>
      <c r="B1" s="240"/>
      <c r="C1" s="240"/>
      <c r="D1" s="240"/>
      <c r="E1" s="240"/>
      <c r="F1" s="240"/>
      <c r="G1" s="240"/>
      <c r="H1" s="240"/>
      <c r="I1" s="240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57">
        <v>2017</v>
      </c>
      <c r="C3" s="258"/>
      <c r="D3" s="259"/>
      <c r="E3" s="259"/>
      <c r="F3" s="259"/>
      <c r="G3" s="259"/>
      <c r="H3" s="259"/>
      <c r="I3" s="260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6361</v>
      </c>
      <c r="B5" s="4"/>
      <c r="C5" s="4">
        <v>7683801</v>
      </c>
      <c r="D5" s="5"/>
      <c r="E5" s="6"/>
      <c r="F5" s="104">
        <v>115383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/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499919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80000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55000</v>
      </c>
      <c r="H9" s="23"/>
      <c r="I9" s="24"/>
    </row>
    <row r="10" spans="1:9" s="1" customFormat="1" ht="12.75">
      <c r="A10" s="20">
        <v>6711</v>
      </c>
      <c r="B10" s="21">
        <v>722740.92</v>
      </c>
      <c r="C10" s="21"/>
      <c r="D10" s="22"/>
      <c r="E10" s="22"/>
      <c r="F10" s="22"/>
      <c r="G10" s="22"/>
      <c r="H10" s="23"/>
      <c r="I10" s="24"/>
    </row>
    <row r="11" spans="1:9" s="1" customFormat="1" ht="12.75">
      <c r="A11" s="20"/>
      <c r="B11" s="21"/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722740.92</v>
      </c>
      <c r="C13" s="32">
        <f t="shared" si="0"/>
        <v>7683801</v>
      </c>
      <c r="D13" s="33">
        <f t="shared" si="0"/>
        <v>80000</v>
      </c>
      <c r="E13" s="34">
        <f t="shared" si="0"/>
        <v>499919</v>
      </c>
      <c r="F13" s="33">
        <f t="shared" si="0"/>
        <v>115383</v>
      </c>
      <c r="G13" s="34">
        <f t="shared" si="0"/>
        <v>55000</v>
      </c>
      <c r="H13" s="33">
        <v>0</v>
      </c>
      <c r="I13" s="35">
        <v>0</v>
      </c>
    </row>
    <row r="14" spans="1:9" s="1" customFormat="1" ht="28.5" customHeight="1" thickBot="1">
      <c r="A14" s="31" t="s">
        <v>229</v>
      </c>
      <c r="B14" s="254">
        <f>B13+D13+E13+F13+G13+H13+I13+C13</f>
        <v>9156843.92</v>
      </c>
      <c r="C14" s="255"/>
      <c r="D14" s="255"/>
      <c r="E14" s="255"/>
      <c r="F14" s="255"/>
      <c r="G14" s="255"/>
      <c r="H14" s="255"/>
      <c r="I14" s="256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57">
        <v>2018</v>
      </c>
      <c r="C16" s="258"/>
      <c r="D16" s="259"/>
      <c r="E16" s="259"/>
      <c r="F16" s="259"/>
      <c r="G16" s="259"/>
      <c r="H16" s="259"/>
      <c r="I16" s="260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6361</v>
      </c>
      <c r="B18" s="4"/>
      <c r="C18" s="4"/>
      <c r="D18" s="5"/>
      <c r="E18" s="6"/>
      <c r="F18" s="104"/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/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/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/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/>
      <c r="H22" s="23"/>
      <c r="I22" s="24"/>
    </row>
    <row r="23" spans="1:9" ht="12.75">
      <c r="A23" s="20">
        <v>6711</v>
      </c>
      <c r="B23" s="21"/>
      <c r="C23" s="21"/>
      <c r="D23" s="22"/>
      <c r="E23" s="22"/>
      <c r="F23" s="22"/>
      <c r="G23" s="22"/>
      <c r="H23" s="23"/>
      <c r="I23" s="24"/>
    </row>
    <row r="24" spans="1:9" ht="12.75">
      <c r="A24" s="20"/>
      <c r="B24" s="21"/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0</v>
      </c>
      <c r="C26" s="32">
        <f>SUM(C18:C25)</f>
        <v>0</v>
      </c>
      <c r="D26" s="33">
        <f>SUM(D21:D25)</f>
        <v>0</v>
      </c>
      <c r="E26" s="34">
        <f>SUM(E18:E25)</f>
        <v>0</v>
      </c>
      <c r="F26" s="33">
        <f>F18</f>
        <v>0</v>
      </c>
      <c r="G26" s="34">
        <f>SUM(G18:G25)</f>
        <v>0</v>
      </c>
      <c r="H26" s="33">
        <v>0</v>
      </c>
      <c r="I26" s="35">
        <v>0</v>
      </c>
    </row>
    <row r="27" spans="1:9" s="1" customFormat="1" ht="28.5" customHeight="1" thickBot="1">
      <c r="A27" s="31" t="s">
        <v>237</v>
      </c>
      <c r="B27" s="254">
        <f>B26+D26+E26+F26+G26+H26+I26+C26</f>
        <v>0</v>
      </c>
      <c r="C27" s="255"/>
      <c r="D27" s="255"/>
      <c r="E27" s="255"/>
      <c r="F27" s="255"/>
      <c r="G27" s="255"/>
      <c r="H27" s="255"/>
      <c r="I27" s="256"/>
    </row>
    <row r="28" spans="5:6" ht="13.5" thickBot="1">
      <c r="E28" s="38"/>
      <c r="F28" s="39"/>
    </row>
    <row r="29" spans="1:9" ht="26.25" thickBot="1">
      <c r="A29" s="99" t="s">
        <v>15</v>
      </c>
      <c r="B29" s="257">
        <v>2019</v>
      </c>
      <c r="C29" s="258"/>
      <c r="D29" s="259"/>
      <c r="E29" s="259"/>
      <c r="F29" s="259"/>
      <c r="G29" s="259"/>
      <c r="H29" s="259"/>
      <c r="I29" s="260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/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/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/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/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/>
      <c r="H35" s="23"/>
      <c r="I35" s="24"/>
    </row>
    <row r="36" spans="1:9" ht="13.5" customHeight="1">
      <c r="A36" s="20">
        <v>6711</v>
      </c>
      <c r="B36" s="21"/>
      <c r="C36" s="21"/>
      <c r="D36" s="22"/>
      <c r="E36" s="22"/>
      <c r="F36" s="22"/>
      <c r="G36" s="22"/>
      <c r="H36" s="23"/>
      <c r="I36" s="24"/>
    </row>
    <row r="37" spans="1:9" ht="13.5" customHeight="1">
      <c r="A37" s="20"/>
      <c r="B37" s="21"/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/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0</v>
      </c>
      <c r="C39" s="32">
        <f>SUM(C31:C38)</f>
        <v>0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SUM(H36:H38)</f>
        <v>0</v>
      </c>
      <c r="I39" s="33">
        <f>SUM(I36:I38)</f>
        <v>0</v>
      </c>
    </row>
    <row r="40" spans="1:9" s="1" customFormat="1" ht="28.5" customHeight="1" thickBot="1">
      <c r="A40" s="31" t="s">
        <v>238</v>
      </c>
      <c r="B40" s="254">
        <f>B39+D39+E39+F39+G39+H39+I39+C39</f>
        <v>0</v>
      </c>
      <c r="C40" s="255"/>
      <c r="D40" s="255"/>
      <c r="E40" s="255"/>
      <c r="F40" s="255"/>
      <c r="G40" s="255"/>
      <c r="H40" s="255"/>
      <c r="I40" s="263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61"/>
      <c r="B152" s="262"/>
      <c r="C152" s="262"/>
      <c r="D152" s="262"/>
      <c r="E152" s="262"/>
      <c r="F152" s="262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B40:I40"/>
    <mergeCell ref="A152:F152"/>
    <mergeCell ref="A1:I1"/>
    <mergeCell ref="B3:I3"/>
    <mergeCell ref="B14:I14"/>
    <mergeCell ref="B16:I16"/>
    <mergeCell ref="B27:I27"/>
    <mergeCell ref="B29:I2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</cp:lastModifiedBy>
  <cp:lastPrinted>2018-02-12T11:57:45Z</cp:lastPrinted>
  <dcterms:created xsi:type="dcterms:W3CDTF">2013-09-11T11:00:21Z</dcterms:created>
  <dcterms:modified xsi:type="dcterms:W3CDTF">2018-02-14T09:39:18Z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